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PA" sheetId="1" r:id="rId4"/>
    <sheet state="visible" name="Instruções" sheetId="2" r:id="rId5"/>
    <sheet state="visible" name="PROD" sheetId="3" r:id="rId6"/>
    <sheet state="visible" name="FORN" sheetId="4" r:id="rId7"/>
    <sheet state="visible" name="ENTRADAS" sheetId="5" r:id="rId8"/>
    <sheet state="visible" name="SAÍDAS" sheetId="6" r:id="rId9"/>
    <sheet state="visible" name="CONT. ESTOQUE" sheetId="7" r:id="rId10"/>
  </sheets>
  <definedNames/>
  <calcPr/>
</workbook>
</file>

<file path=xl/sharedStrings.xml><?xml version="1.0" encoding="utf-8"?>
<sst xmlns="http://schemas.openxmlformats.org/spreadsheetml/2006/main" count="92" uniqueCount="72">
  <si>
    <t xml:space="preserve">PLANILHA DE CONTROLE DE ESTOQUE </t>
  </si>
  <si>
    <t xml:space="preserve">Cadastros </t>
  </si>
  <si>
    <t xml:space="preserve">Entradas </t>
  </si>
  <si>
    <t xml:space="preserve">Saídas </t>
  </si>
  <si>
    <t xml:space="preserve">Controle de estoque </t>
  </si>
  <si>
    <t xml:space="preserve">Instruções </t>
  </si>
  <si>
    <t>INSTRUÇÕES</t>
  </si>
  <si>
    <t>CAPA</t>
  </si>
  <si>
    <t>Abaixo, você encontra a explicação para todas as abas da planilha.</t>
  </si>
  <si>
    <t xml:space="preserve">Saiba mais sobre a importância do controle estoque </t>
  </si>
  <si>
    <t>ABAS: 
CADASTRO/
ENTRADAS/
SAÍDAS</t>
  </si>
  <si>
    <r>
      <rPr>
        <rFont val="Open Sans"/>
        <b/>
        <color theme="1"/>
        <sz val="10.0"/>
      </rPr>
      <t>As cores das fontes dos valores nas tabelas dessas abas indicam que:</t>
    </r>
    <r>
      <rPr>
        <rFont val="Open Sans"/>
        <color theme="1"/>
        <sz val="10.0"/>
      </rPr>
      <t xml:space="preserve">
(1) Células com fontes na cor </t>
    </r>
    <r>
      <rPr>
        <rFont val="Open Sans"/>
        <b/>
        <color theme="1"/>
        <sz val="10.0"/>
      </rPr>
      <t>PRETA</t>
    </r>
    <r>
      <rPr>
        <rFont val="Open Sans"/>
        <color theme="1"/>
        <sz val="10.0"/>
      </rPr>
      <t xml:space="preserve"> devem ser </t>
    </r>
    <r>
      <rPr>
        <rFont val="Open Sans"/>
        <b/>
        <color theme="1"/>
        <sz val="10.0"/>
      </rPr>
      <t>preenchidas manualmente</t>
    </r>
    <r>
      <rPr>
        <rFont val="Open Sans"/>
        <color theme="1"/>
        <sz val="10.0"/>
      </rPr>
      <t xml:space="preserve">.
(2) Células com fontes na cor </t>
    </r>
    <r>
      <rPr>
        <rFont val="Open Sans"/>
        <b/>
        <color rgb="FF0000FF"/>
        <sz val="10.0"/>
      </rPr>
      <t>AZUL</t>
    </r>
    <r>
      <rPr>
        <rFont val="Open Sans"/>
        <color theme="1"/>
        <sz val="10.0"/>
      </rPr>
      <t xml:space="preserve"> são calculadas automaticamente por fórmulas, portanto </t>
    </r>
    <r>
      <rPr>
        <rFont val="Open Sans"/>
        <b/>
        <color rgb="FF0000FF"/>
        <sz val="10.0"/>
      </rPr>
      <t>NÃO devem ser editadas</t>
    </r>
    <r>
      <rPr>
        <rFont val="Open Sans"/>
        <color theme="1"/>
        <sz val="10.0"/>
      </rPr>
      <t>.</t>
    </r>
  </si>
  <si>
    <t>CADASTRO PRODUTOS</t>
  </si>
  <si>
    <r>
      <rPr>
        <rFont val="Open Sans"/>
        <b/>
        <color theme="1"/>
        <sz val="10.0"/>
      </rPr>
      <t xml:space="preserve"> OBSERVAÇÃO 1 </t>
    </r>
    <r>
      <rPr>
        <rFont val="Open Sans"/>
        <color theme="1"/>
        <sz val="10.0"/>
      </rPr>
      <t xml:space="preserve">
Esta aba faz parte do conjunto de 3 abas para cadastro de informações. Aqui, você pode cadastrar os dados referentes aos seus </t>
    </r>
    <r>
      <rPr>
        <rFont val="Open Sans"/>
        <b/>
        <color theme="1"/>
        <sz val="10.0"/>
      </rPr>
      <t>PRODUTOS</t>
    </r>
    <r>
      <rPr>
        <rFont val="Open Sans"/>
        <color theme="1"/>
        <sz val="10.0"/>
      </rPr>
      <t xml:space="preserve">. Esta tabela possui uma Validação de Dados que impede o cadastro de produtos duplicados.
</t>
    </r>
    <r>
      <rPr>
        <rFont val="Open Sans"/>
        <b/>
        <color theme="1"/>
        <sz val="10.0"/>
      </rPr>
      <t xml:space="preserve">OBSERVAÇÃO 2 </t>
    </r>
    <r>
      <rPr>
        <rFont val="Open Sans"/>
        <color theme="1"/>
        <sz val="10.0"/>
      </rPr>
      <t xml:space="preserve">
Para cadastrar um novo PRODUTO, basta preencher a primeira linha vazia logo abaixo da tabela. Ela está configurada de modo que toda a formatação da linha e fórmulas usadas sejam arrastadas automaticamente para a nova linha.</t>
    </r>
  </si>
  <si>
    <t>CADASTRO FORNECEDORES</t>
  </si>
  <si>
    <r>
      <rPr>
        <rFont val="Open Sans"/>
        <b/>
        <color theme="1"/>
        <sz val="10.0"/>
      </rPr>
      <t>OBSERVAÇÃO 1</t>
    </r>
    <r>
      <rPr>
        <rFont val="Open Sans"/>
        <color theme="1"/>
        <sz val="10.0"/>
      </rPr>
      <t xml:space="preserve"> 
Esta aba faz parte do conjunto de 3 abas para cadastro de informações. Aqui, você pode cadastrar os dados referentes aos seus </t>
    </r>
    <r>
      <rPr>
        <rFont val="Open Sans"/>
        <b/>
        <color theme="1"/>
        <sz val="10.0"/>
      </rPr>
      <t>FORNECEDORES.</t>
    </r>
    <r>
      <rPr>
        <rFont val="Open Sans"/>
        <color theme="1"/>
        <sz val="10.0"/>
      </rPr>
      <t xml:space="preserve"> Esta tabela possui uma Validação de Dados que impede o cadastro de fornecedores duplicados.
</t>
    </r>
    <r>
      <rPr>
        <rFont val="Open Sans"/>
        <b/>
        <color theme="1"/>
        <sz val="10.0"/>
      </rPr>
      <t xml:space="preserve"> OBSERVAÇÃO 2</t>
    </r>
    <r>
      <rPr>
        <rFont val="Open Sans"/>
        <color theme="1"/>
        <sz val="10.0"/>
      </rPr>
      <t xml:space="preserve"> 
Para cadastrar um novo FORNECEDOR, basta preencher a primeira linha vazia logo abaixo da tabela. Ela está configurada de modo que toda a formatação da linha e fórmulas usadas sejam arrastadas automaticamente para a nova linha.</t>
    </r>
  </si>
  <si>
    <t>ENTRADAS</t>
  </si>
  <si>
    <r>
      <rPr>
        <rFont val="Open Sans"/>
        <color theme="1"/>
        <sz val="10.0"/>
      </rPr>
      <t xml:space="preserve"> </t>
    </r>
    <r>
      <rPr>
        <rFont val="Open Sans"/>
        <b/>
        <color theme="1"/>
        <sz val="10.0"/>
      </rPr>
      <t>OBSERVAÇÃO 1</t>
    </r>
    <r>
      <rPr>
        <rFont val="Open Sans"/>
        <color theme="1"/>
        <sz val="10.0"/>
      </rPr>
      <t xml:space="preserve"> 
Nesta aba você irá registrar todas as </t>
    </r>
    <r>
      <rPr>
        <rFont val="Open Sans"/>
        <b/>
        <color theme="1"/>
        <sz val="10.0"/>
      </rPr>
      <t>ENTRADAS</t>
    </r>
    <r>
      <rPr>
        <rFont val="Open Sans"/>
        <color theme="1"/>
        <sz val="10.0"/>
      </rPr>
      <t xml:space="preserve">, ou seja, compras para recomposição de estoque. Para cadastrar uma nova ENTRADA de um produto, basta utilizar a Validação de Dados (lista de opções) que se encontra nas células da coluna de PRODUTO. Essa lista se atualiza automaticamente quando você </t>
    </r>
    <r>
      <rPr>
        <rFont val="Open Sans"/>
        <b/>
        <color theme="1"/>
        <sz val="10.0"/>
      </rPr>
      <t>cadastra</t>
    </r>
    <r>
      <rPr>
        <rFont val="Open Sans"/>
        <color theme="1"/>
        <sz val="10.0"/>
      </rPr>
      <t xml:space="preserve"> um novo produto na aba de </t>
    </r>
    <r>
      <rPr>
        <rFont val="Open Sans"/>
        <b/>
        <color theme="1"/>
        <sz val="10.0"/>
      </rPr>
      <t>CADASTRO</t>
    </r>
    <r>
      <rPr>
        <rFont val="Open Sans"/>
        <color theme="1"/>
        <sz val="10.0"/>
      </rPr>
      <t xml:space="preserve">.
 </t>
    </r>
    <r>
      <rPr>
        <rFont val="Open Sans"/>
        <b/>
        <color theme="1"/>
        <sz val="10.0"/>
      </rPr>
      <t>OBSERVAÇÃO 2</t>
    </r>
    <r>
      <rPr>
        <rFont val="Open Sans"/>
        <color theme="1"/>
        <sz val="10.0"/>
      </rPr>
      <t xml:space="preserve"> 
Para registrar uma nova ENTRADA, basta preencher a primeira linha vazia logo abaixo da tabela. Ela está configurada de modo que toda a formatação da linha e fórmulas usadas sejam arrastadas automaticamente para a nova linha.</t>
    </r>
  </si>
  <si>
    <t>SAÍDAS</t>
  </si>
  <si>
    <r>
      <rPr>
        <rFont val="Open Sans"/>
        <color theme="1"/>
        <sz val="10.0"/>
      </rPr>
      <t xml:space="preserve"> </t>
    </r>
    <r>
      <rPr>
        <rFont val="Open Sans"/>
        <b/>
        <color theme="1"/>
        <sz val="10.0"/>
      </rPr>
      <t>OBSERVAÇÃO 1</t>
    </r>
    <r>
      <rPr>
        <rFont val="Open Sans"/>
        <color theme="1"/>
        <sz val="10.0"/>
      </rPr>
      <t xml:space="preserve"> 
Nesta aba você irá registrar todas as </t>
    </r>
    <r>
      <rPr>
        <rFont val="Open Sans"/>
        <b/>
        <color theme="1"/>
        <sz val="10.0"/>
      </rPr>
      <t>SAÍDAS</t>
    </r>
    <r>
      <rPr>
        <rFont val="Open Sans"/>
        <color theme="1"/>
        <sz val="10.0"/>
      </rPr>
      <t xml:space="preserve">, ou seja, vendas de produtos. A coluna QUANTIDADE possui uma Validação de Dados que impede que seja registrada uma venda caso não tenha estoque no momento da venda. </t>
    </r>
    <r>
      <rPr>
        <rFont val="Open Sans"/>
        <color theme="1"/>
        <sz val="10.0"/>
        <u/>
      </rPr>
      <t>Obs: Fique atento na coluna de ESTOQUE ACUMULADO, pois a sua venda depende do seu saldo em estoque. Você pode verificar o status de cada produto na aba de CONTROLE DE ESTOQUE, explicada mais abaixo</t>
    </r>
    <r>
      <rPr>
        <rFont val="Open Sans"/>
        <color theme="1"/>
        <sz val="10.0"/>
      </rPr>
      <t xml:space="preserve">.
 </t>
    </r>
    <r>
      <rPr>
        <rFont val="Open Sans"/>
        <b/>
        <color theme="1"/>
        <sz val="10.0"/>
      </rPr>
      <t>OBSERVAÇÃO 2</t>
    </r>
    <r>
      <rPr>
        <rFont val="Open Sans"/>
        <color theme="1"/>
        <sz val="10.0"/>
      </rPr>
      <t xml:space="preserve"> 
Para cadastrar uma nova SAÍDA de um produto, basta utilizar a Validação de Dados (lista de opções) que se encontra nas células da coluna de PRODUTO. Essa lista se atualiza automaticamente quando você</t>
    </r>
    <r>
      <rPr>
        <rFont val="Open Sans"/>
        <b/>
        <color theme="1"/>
        <sz val="10.0"/>
      </rPr>
      <t xml:space="preserve"> cadastra</t>
    </r>
    <r>
      <rPr>
        <rFont val="Open Sans"/>
        <color theme="1"/>
        <sz val="10.0"/>
      </rPr>
      <t xml:space="preserve"> um novo produto na aba de </t>
    </r>
    <r>
      <rPr>
        <rFont val="Open Sans"/>
        <b/>
        <color theme="1"/>
        <sz val="10.0"/>
      </rPr>
      <t>CADASTRO</t>
    </r>
    <r>
      <rPr>
        <rFont val="Open Sans"/>
        <color theme="1"/>
        <sz val="10.0"/>
      </rPr>
      <t xml:space="preserve">.
 </t>
    </r>
    <r>
      <rPr>
        <rFont val="Open Sans"/>
        <b/>
        <color theme="1"/>
        <sz val="10.0"/>
      </rPr>
      <t>OBSERVAÇÃO 3</t>
    </r>
    <r>
      <rPr>
        <rFont val="Open Sans"/>
        <color theme="1"/>
        <sz val="10.0"/>
      </rPr>
      <t xml:space="preserve"> 
As colunas de Quantidade Devolvida e Data da Devolução devem ser preenchidas</t>
    </r>
    <r>
      <rPr>
        <rFont val="Open Sans"/>
        <b/>
        <color theme="1"/>
        <sz val="10.0"/>
      </rPr>
      <t xml:space="preserve"> SOMENTE</t>
    </r>
    <r>
      <rPr>
        <rFont val="Open Sans"/>
        <color theme="1"/>
        <sz val="10.0"/>
      </rPr>
      <t xml:space="preserve"> se houver devolução da venda.
 </t>
    </r>
    <r>
      <rPr>
        <rFont val="Open Sans"/>
        <b/>
        <color theme="1"/>
        <sz val="10.0"/>
      </rPr>
      <t>OBSERVAÇÃO 4</t>
    </r>
    <r>
      <rPr>
        <rFont val="Open Sans"/>
        <color theme="1"/>
        <sz val="10.0"/>
      </rPr>
      <t xml:space="preserve"> 
Para registrar uma nova ENTRADA, basta preencher a primeira linha vazia logo abaixo da tabela. Ela está configurada de modo que toda a formatação da linha e fórmulas usadas sejam arrastadas automaticamente para a nova linha.</t>
    </r>
  </si>
  <si>
    <t>CONT. ESTOQUE</t>
  </si>
  <si>
    <r>
      <rPr>
        <rFont val="Open Sans"/>
        <color theme="1"/>
        <sz val="10.0"/>
      </rPr>
      <t xml:space="preserve"> </t>
    </r>
    <r>
      <rPr>
        <rFont val="Open Sans"/>
        <b/>
        <color theme="1"/>
        <sz val="10.0"/>
      </rPr>
      <t>OBSERVAÇÃO 1</t>
    </r>
    <r>
      <rPr>
        <rFont val="Open Sans"/>
        <color theme="1"/>
        <sz val="10.0"/>
      </rPr>
      <t xml:space="preserve"> 
Na aba CONTROLE DE ESTOQUE, a única coluna a ser preenchida manualmente é a de PRODUTO, sempre que um novo produto for adicionado à sua aba de CADASTRO DE PRODUTOS. 
 </t>
    </r>
    <r>
      <rPr>
        <rFont val="Open Sans"/>
        <b/>
        <color theme="1"/>
        <sz val="10.0"/>
      </rPr>
      <t>OBSERVAÇÃO 2</t>
    </r>
    <r>
      <rPr>
        <rFont val="Open Sans"/>
        <color theme="1"/>
        <sz val="10.0"/>
      </rPr>
      <t xml:space="preserve"> 
Toda vez que um novo produto for adicionado na aba de CADASTRO DE PRODUTO, a célula F4 da aba CONTROLE DE ESTOQUE apontará que a tabela está defasada. Para corrigir isso, basta adicionar este produto recém-cadastrado também na tabela de CONTROLE DE ESTOQUE. O processo para adicionar um novo produto é o mesmo feito para as outras tabelas: preencher a última linha vazia logo abaixo da tabela. Obs: Preencher somente a coluna de PRODUTO já é suficiente para que todas as fórmulas das demais colunas sejam calculadas!
Pronto! Seguindo esse passo a passo a mensagem na célula F4 vai mudar para "Sim!" e a tabela de Controle de Estoque estará 100% atualizada!
 </t>
    </r>
    <r>
      <rPr>
        <rFont val="Open Sans"/>
        <b/>
        <color theme="1"/>
        <sz val="10.0"/>
      </rPr>
      <t>OBSERVAÇÃO 3</t>
    </r>
    <r>
      <rPr>
        <rFont val="Open Sans"/>
        <color theme="1"/>
        <sz val="10.0"/>
      </rPr>
      <t xml:space="preserve">
Nesta tabela, você pode verificar a situação atual de estoque de cada um dos seus produtos. Os status possíveis são os seguintes:
</t>
    </r>
    <r>
      <rPr>
        <rFont val="Open Sans"/>
        <b/>
        <color rgb="FF00B050"/>
        <sz val="10.0"/>
      </rPr>
      <t>(a) Estoque Confortável: Você possui estoque suficiente para as vendas daquele produto. A linha daquele produto ficará verde.</t>
    </r>
    <r>
      <rPr>
        <rFont val="Open Sans"/>
        <color theme="1"/>
        <sz val="10.0"/>
      </rPr>
      <t xml:space="preserve">
</t>
    </r>
    <r>
      <rPr>
        <rFont val="Open Sans"/>
        <b/>
        <color rgb="FFFFCC00"/>
        <sz val="10.0"/>
      </rPr>
      <t>(b) Estoque Perigoso: Você ainda possui estoque, porém ele está abaixo do mínimo de segurança estabelecido. A linha daquele produto ficará pintada de amarelo.</t>
    </r>
    <r>
      <rPr>
        <rFont val="Open Sans"/>
        <color theme="1"/>
        <sz val="10.0"/>
      </rPr>
      <t xml:space="preserve">
</t>
    </r>
    <r>
      <rPr>
        <rFont val="Open Sans"/>
        <b/>
        <color rgb="FFFF9F1C"/>
        <sz val="10.0"/>
      </rPr>
      <t>(c) Sem Estoque: Se o seu estoque zerar, esta mensagem aparece e a linha da tabela fica laranja.</t>
    </r>
  </si>
  <si>
    <t>CADASTRO DE PRODUTOS</t>
  </si>
  <si>
    <t>Dúvidas?</t>
  </si>
  <si>
    <t>PRODUTOS</t>
  </si>
  <si>
    <t xml:space="preserve">FORNECEDORES </t>
  </si>
  <si>
    <t>Instruções</t>
  </si>
  <si>
    <t>ITEM</t>
  </si>
  <si>
    <t>CÓDIGO PRÓPRIO</t>
  </si>
  <si>
    <t>UNIDADE DE MEDIDA</t>
  </si>
  <si>
    <t xml:space="preserve">ESTOQUE MÍNIMO </t>
  </si>
  <si>
    <t xml:space="preserve">CUSTO UNITÁRIO </t>
  </si>
  <si>
    <t>PREÇO UNITÁRIO</t>
  </si>
  <si>
    <t>Blusa</t>
  </si>
  <si>
    <t>PA520</t>
  </si>
  <si>
    <t>Unidade</t>
  </si>
  <si>
    <t>Cachecol</t>
  </si>
  <si>
    <t>CADASTRO DE FORNECEDORES</t>
  </si>
  <si>
    <t>FORNECEDORES</t>
  </si>
  <si>
    <t xml:space="preserve">EMPRESA </t>
  </si>
  <si>
    <t>CONTATO</t>
  </si>
  <si>
    <t>E-MAIL</t>
  </si>
  <si>
    <t xml:space="preserve">ENDEREÇO </t>
  </si>
  <si>
    <t xml:space="preserve">TOTAL COMPRADO </t>
  </si>
  <si>
    <t>Fornecedor 1</t>
  </si>
  <si>
    <t>(21) 95344-9193</t>
  </si>
  <si>
    <t>fornecedor1@gmail.com</t>
  </si>
  <si>
    <t>Rua Fornecedor 1, Santa Maria -RS</t>
  </si>
  <si>
    <t>Fornecedor 2</t>
  </si>
  <si>
    <t>CONTROLE DE ENTRADAS</t>
  </si>
  <si>
    <t>DATA DA COMPRA</t>
  </si>
  <si>
    <t>PRODUTO</t>
  </si>
  <si>
    <t>FORNECEDOR</t>
  </si>
  <si>
    <t>QUANTIDADE</t>
  </si>
  <si>
    <t>CUSTO UNITÁRIO</t>
  </si>
  <si>
    <t>PREÇO DE VENDA</t>
  </si>
  <si>
    <t xml:space="preserve">VALOR TOTAL DA COMPRA </t>
  </si>
  <si>
    <t>CONTROLE DE SAÍDAS</t>
  </si>
  <si>
    <t>DATA DA VENDA</t>
  </si>
  <si>
    <t xml:space="preserve">PRODUTO </t>
  </si>
  <si>
    <t>QUANT. DEVOLVIDA</t>
  </si>
  <si>
    <t>DATA DA DEVOLUÇÃO</t>
  </si>
  <si>
    <t xml:space="preserve">QUANT. VENDIDA </t>
  </si>
  <si>
    <t xml:space="preserve">ESTOQUE ACUMULADO </t>
  </si>
  <si>
    <t xml:space="preserve">VALOR TOTAL DA VENDA </t>
  </si>
  <si>
    <t>CONTROLE DE ESTOQUE</t>
  </si>
  <si>
    <t>Check automático: A tabela de Controle de Estoque está completa?</t>
  </si>
  <si>
    <t>SALDO</t>
  </si>
  <si>
    <t>STATUS</t>
  </si>
  <si>
    <t xml:space="preserve">RECEITA TOTAL </t>
  </si>
  <si>
    <t xml:space="preserve">CUSTO TOTAL </t>
  </si>
  <si>
    <t>LUCRO/PREJUÍZO 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</si>
</sst>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&quot;R$&quot;\ #,##0.00"/>
    <numFmt numFmtId="165" formatCode="[$R$ -416]#,##0.00"/>
    <numFmt numFmtId="166" formatCode="dd/MM/yyyy"/>
  </numFmts>
  <fonts count="35">
    <font>
      <sz val="11.0"/>
      <color theme="1"/>
      <name val="Calibri"/>
      <scheme val="minor"/>
    </font>
    <font>
      <sz val="11.0"/>
      <color rgb="FF5F5F64"/>
      <name val="Calibri"/>
      <scheme val="minor"/>
    </font>
    <font/>
    <font>
      <b/>
      <sz val="24.0"/>
      <color theme="1"/>
      <name val="Open Sans"/>
    </font>
    <font>
      <sz val="10.0"/>
      <color theme="1"/>
      <name val="Open Sans"/>
    </font>
    <font>
      <sz val="11.0"/>
      <color theme="1"/>
      <name val="Open Sans"/>
    </font>
    <font>
      <b/>
      <sz val="10.0"/>
      <color theme="1"/>
      <name val="Open Sans"/>
    </font>
    <font>
      <b/>
      <u/>
      <sz val="11.0"/>
      <color theme="1"/>
      <name val="Open Sans"/>
    </font>
    <font>
      <b/>
      <u/>
      <sz val="11.0"/>
      <color theme="1"/>
      <name val="Open Sans"/>
    </font>
    <font>
      <sz val="11.0"/>
      <color theme="0"/>
      <name val="Calibri"/>
      <scheme val="minor"/>
    </font>
    <font>
      <b/>
      <sz val="12.0"/>
      <color theme="1"/>
      <name val="Open Sans"/>
    </font>
    <font>
      <u/>
      <sz val="11.0"/>
      <color theme="10"/>
      <name val="Open Sans"/>
    </font>
    <font>
      <b/>
      <sz val="10.0"/>
      <color theme="0"/>
      <name val="Open Sans"/>
    </font>
    <font>
      <color theme="1"/>
      <name val="Calibri"/>
      <scheme val="minor"/>
    </font>
    <font>
      <b/>
      <u/>
      <sz val="11.0"/>
      <color theme="1"/>
      <name val="Open Sans"/>
    </font>
    <font>
      <b/>
      <sz val="11.0"/>
      <color rgb="FFF59632"/>
      <name val="Open Sans"/>
    </font>
    <font>
      <b/>
      <u/>
      <sz val="11.0"/>
      <color rgb="FFF59632"/>
      <name val="Open Sans"/>
    </font>
    <font>
      <color rgb="FFFFFFFF"/>
      <name val="Calibri"/>
      <scheme val="minor"/>
    </font>
    <font>
      <i/>
      <sz val="14.0"/>
      <color rgb="FFFF0000"/>
      <name val="Calibri"/>
      <scheme val="minor"/>
    </font>
    <font>
      <sz val="12.0"/>
      <color theme="1"/>
      <name val="Calibri"/>
      <scheme val="minor"/>
    </font>
    <font>
      <b/>
      <sz val="10.0"/>
      <color rgb="FFFFFFFF"/>
      <name val="Open Sans"/>
    </font>
    <font>
      <sz val="10.0"/>
      <color rgb="FF0000FF"/>
      <name val="Open Sans"/>
    </font>
    <font>
      <sz val="11.0"/>
      <color rgb="FF0000FF"/>
      <name val="Open Sans"/>
    </font>
    <font>
      <sz val="1.0"/>
      <color rgb="FF2B2B2B"/>
      <name val="Courier"/>
    </font>
    <font>
      <color theme="4"/>
      <name val="Calibri"/>
      <scheme val="minor"/>
    </font>
    <font>
      <u/>
      <sz val="12.0"/>
      <color rgb="FFFFFFFF"/>
    </font>
    <font>
      <b/>
      <i/>
      <sz val="11.0"/>
      <color rgb="FFFF0000"/>
      <name val="Open Sans"/>
    </font>
    <font>
      <b/>
      <sz val="11.0"/>
      <color theme="1"/>
      <name val="Open Sans"/>
    </font>
    <font>
      <u/>
      <sz val="10.0"/>
      <color theme="10"/>
      <name val="Open Sans"/>
    </font>
    <font>
      <sz val="10.0"/>
      <color theme="10"/>
      <name val="Open Sans"/>
    </font>
    <font>
      <i/>
      <sz val="12.0"/>
      <color rgb="FFFF0000"/>
      <name val="Calibri"/>
      <scheme val="minor"/>
    </font>
    <font>
      <sz val="10.0"/>
      <color rgb="FF000000"/>
      <name val="Open Sans"/>
    </font>
    <font>
      <color rgb="FF000000"/>
      <name val="Calibri"/>
      <scheme val="minor"/>
    </font>
    <font>
      <b/>
      <u/>
      <sz val="12.0"/>
      <color theme="1"/>
    </font>
    <font>
      <sz val="10.0"/>
      <color theme="0"/>
      <name val="Open Sans"/>
    </font>
  </fonts>
  <fills count="6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59632"/>
        <bgColor rgb="FFF59632"/>
      </patternFill>
    </fill>
    <fill>
      <patternFill patternType="solid">
        <fgColor rgb="FF5F5F64"/>
        <bgColor rgb="FF5F5F64"/>
      </patternFill>
    </fill>
    <fill>
      <patternFill patternType="solid">
        <fgColor rgb="FFFFFFFF"/>
        <bgColor rgb="FFFFFFFF"/>
      </patternFill>
    </fill>
  </fills>
  <borders count="55">
    <border/>
    <border>
      <left/>
      <right/>
      <top/>
      <bottom/>
    </border>
    <border>
      <left/>
      <top/>
    </border>
    <border>
      <top/>
    </border>
    <border>
      <right/>
      <top/>
    </border>
    <border>
      <left/>
    </border>
    <border>
      <right/>
    </border>
    <border>
      <left/>
      <top/>
      <bottom/>
    </border>
    <border>
      <top/>
      <bottom/>
    </border>
    <border>
      <right/>
      <top/>
      <bottom/>
    </border>
    <border>
      <left/>
      <bottom/>
    </border>
    <border>
      <bottom/>
    </border>
    <border>
      <right/>
      <bottom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top style="thin">
        <color rgb="FFBFBFBF"/>
      </top>
      <bottom style="thin">
        <color rgb="FFBFBFBF"/>
      </bottom>
    </border>
    <border>
      <top style="thin">
        <color rgb="FFBFBFBF"/>
      </top>
      <bottom style="thin">
        <color rgb="FFBFBFBF"/>
      </bottom>
    </border>
    <border>
      <right style="thin">
        <color rgb="FFBFBFBF"/>
      </right>
      <top style="thin">
        <color rgb="FFBFBFBF"/>
      </top>
      <bottom style="thin">
        <color rgb="FFBFBFBF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B7B7B7"/>
      </right>
      <top style="medium">
        <color rgb="FF000000"/>
      </top>
      <bottom style="thin">
        <color rgb="FFB7B7B7"/>
      </bottom>
    </border>
    <border>
      <left style="thin">
        <color rgb="FFB7B7B7"/>
      </left>
      <right style="thin">
        <color rgb="FFB7B7B7"/>
      </right>
      <top style="medium">
        <color rgb="FF000000"/>
      </top>
      <bottom style="thin">
        <color rgb="FFB7B7B7"/>
      </bottom>
    </border>
    <border>
      <left style="thin">
        <color rgb="FFB7B7B7"/>
      </left>
      <top style="medium">
        <color rgb="FF000000"/>
      </top>
      <bottom style="thin">
        <color rgb="FFB7B7B7"/>
      </bottom>
    </border>
    <border>
      <left style="thin">
        <color rgb="FFB7B7B7"/>
      </left>
      <right style="thin">
        <color rgb="FFB7B7B7"/>
      </right>
      <bottom style="thin">
        <color rgb="FFB7B7B7"/>
      </bottom>
    </border>
    <border>
      <left style="thin">
        <color rgb="FFB7B7B7"/>
      </left>
      <right style="medium">
        <color rgb="FF000000"/>
      </right>
      <bottom style="thin">
        <color rgb="FFB7B7B7"/>
      </bottom>
    </border>
    <border>
      <left style="medium">
        <color rgb="FF000000"/>
      </left>
      <right style="thin">
        <color rgb="FFB7B7B7"/>
      </right>
      <top style="thin">
        <color rgb="FFB7B7B7"/>
      </top>
      <bottom style="thin">
        <color rgb="FFB7B7B7"/>
      </bottom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</border>
    <border>
      <left style="thin">
        <color rgb="FFB7B7B7"/>
      </left>
      <top style="thin">
        <color rgb="FFB7B7B7"/>
      </top>
      <bottom style="thin">
        <color rgb="FFB7B7B7"/>
      </bottom>
    </border>
    <border>
      <left style="medium">
        <color rgb="FF000000"/>
      </left>
    </border>
    <border>
      <left style="medium">
        <color rgb="FF000000"/>
      </left>
      <right style="thin">
        <color rgb="FFB7B7B7"/>
      </right>
      <top style="thin">
        <color rgb="FFB7B7B7"/>
      </top>
      <bottom style="medium">
        <color rgb="FF000000"/>
      </bottom>
    </border>
    <border>
      <left style="thin">
        <color rgb="FFB7B7B7"/>
      </left>
      <right style="thin">
        <color rgb="FFB7B7B7"/>
      </right>
      <top style="thin">
        <color rgb="FFB7B7B7"/>
      </top>
      <bottom style="medium">
        <color rgb="FF000000"/>
      </bottom>
    </border>
    <border>
      <left style="thin">
        <color rgb="FFB7B7B7"/>
      </left>
      <top style="thin">
        <color rgb="FFB7B7B7"/>
      </top>
      <bottom style="medium">
        <color rgb="FF000000"/>
      </bottom>
    </border>
    <border>
      <left style="thin">
        <color rgb="FFB7B7B7"/>
      </left>
      <top style="thin">
        <color rgb="FFB7B7B7"/>
      </top>
    </border>
    <border>
      <top style="medium">
        <color rgb="FF000000"/>
      </top>
    </border>
    <border>
      <left style="thin">
        <color rgb="FFB7B7B7"/>
      </left>
      <bottom style="thin">
        <color rgb="FFB7B7B7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BFBFBF"/>
      </right>
      <top style="medium">
        <color rgb="FF000000"/>
      </top>
      <bottom style="thin">
        <color rgb="FFBFBFBF"/>
      </bottom>
    </border>
    <border>
      <left style="thin">
        <color rgb="FFBFBFBF"/>
      </left>
      <right style="thin">
        <color rgb="FFBFBFBF"/>
      </right>
      <top style="medium">
        <color rgb="FF000000"/>
      </top>
      <bottom style="thin">
        <color rgb="FFBFBFBF"/>
      </bottom>
    </border>
    <border>
      <left style="thin">
        <color rgb="FFBFBFBF"/>
      </left>
      <top style="medium">
        <color rgb="FF000000"/>
      </top>
      <bottom style="thin">
        <color rgb="FFBFBFBF"/>
      </bottom>
    </border>
    <border>
      <left style="thin">
        <color rgb="FFBFBFBF"/>
      </left>
      <right style="thin">
        <color rgb="FFBFBFBF"/>
      </right>
      <bottom style="thin">
        <color rgb="FFBFBFBF"/>
      </bottom>
    </border>
    <border>
      <left style="thin">
        <color rgb="FFBFBFBF"/>
      </left>
      <bottom style="thin">
        <color rgb="FFBFBFBF"/>
      </bottom>
    </border>
    <border>
      <left style="thin">
        <color rgb="FFBFBFBF"/>
      </left>
      <right style="medium">
        <color rgb="FF000000"/>
      </right>
      <bottom style="thin">
        <color rgb="FFBFBFBF"/>
      </bottom>
    </border>
    <border>
      <left style="medium">
        <color rgb="FF000000"/>
      </left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right style="medium">
        <color rgb="FF000000"/>
      </right>
      <top style="thin">
        <color rgb="FFBFBFBF"/>
      </top>
      <bottom style="thin">
        <color rgb="FFBFBFBF"/>
      </bottom>
    </border>
    <border>
      <left style="medium">
        <color rgb="FF000000"/>
      </left>
      <right style="thin">
        <color rgb="FFBFBFBF"/>
      </right>
      <top style="thin">
        <color rgb="FFBFBFBF"/>
      </top>
      <bottom style="medium">
        <color rgb="FF000000"/>
      </bottom>
    </border>
    <border>
      <left style="thin">
        <color rgb="FFBFBFBF"/>
      </left>
      <right style="thin">
        <color rgb="FFBFBFBF"/>
      </right>
      <top style="thin">
        <color rgb="FFBFBFBF"/>
      </top>
      <bottom style="medium">
        <color rgb="FF000000"/>
      </bottom>
    </border>
    <border>
      <left style="thin">
        <color rgb="FFBFBFBF"/>
      </left>
      <top style="thin">
        <color rgb="FFBFBFBF"/>
      </top>
      <bottom style="medium">
        <color rgb="FF000000"/>
      </bottom>
    </border>
    <border>
      <left style="thin">
        <color rgb="FFBFBFBF"/>
      </left>
      <right style="thin">
        <color rgb="FFBFBFBF"/>
      </right>
      <bottom style="medium">
        <color rgb="FF000000"/>
      </bottom>
    </border>
    <border>
      <left style="thin">
        <color rgb="FFBFBFBF"/>
      </left>
      <bottom style="medium">
        <color rgb="FF000000"/>
      </bottom>
    </border>
    <border>
      <left style="thin">
        <color rgb="FFBFBFBF"/>
      </left>
      <right style="medium">
        <color rgb="FF000000"/>
      </right>
      <top style="thin">
        <color rgb="FFBFBFBF"/>
      </top>
      <bottom style="medium">
        <color rgb="FF000000"/>
      </bottom>
    </border>
    <border>
      <right style="thin">
        <color rgb="FFBDBDBD"/>
      </right>
      <bottom style="thin">
        <color rgb="FFBDBDBD"/>
      </bottom>
    </border>
    <border>
      <left style="thin">
        <color rgb="FFBDBDBD"/>
      </left>
      <bottom style="thin">
        <color rgb="FFBDBDBD"/>
      </bottom>
    </border>
    <border>
      <right style="thin">
        <color rgb="FFBDBDBD"/>
      </right>
      <top style="thin">
        <color rgb="FFBDBDBD"/>
      </top>
      <bottom style="thin">
        <color rgb="FFBDBDBD"/>
      </bottom>
    </border>
    <border>
      <left style="thin">
        <color rgb="FFBDBDBD"/>
      </left>
      <top style="thin">
        <color rgb="FFBDBDBD"/>
      </top>
      <bottom style="thin">
        <color rgb="FFBDBDBD"/>
      </bottom>
    </border>
    <border>
      <right style="thin">
        <color rgb="FFBDBDBD"/>
      </right>
      <top style="thin">
        <color rgb="FFBDBDBD"/>
      </top>
    </border>
    <border>
      <left style="thin">
        <color rgb="FFBDBDBD"/>
      </left>
      <top style="thin">
        <color rgb="FFBDBDBD"/>
      </top>
    </border>
    <border>
      <left style="medium">
        <color rgb="FF000000"/>
      </left>
      <right style="thin">
        <color rgb="FFBFBFBF"/>
      </right>
      <bottom style="thin">
        <color rgb="FFBFBFBF"/>
      </bottom>
    </border>
  </borders>
  <cellStyleXfs count="1">
    <xf borderId="0" fillId="0" fontId="0" numFmtId="0" applyAlignment="1" applyFont="1"/>
  </cellStyleXfs>
  <cellXfs count="15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2" fontId="0" numFmtId="0" xfId="0" applyBorder="1" applyFont="1"/>
    <xf borderId="2" fillId="2" fontId="1" numFmtId="0" xfId="0" applyAlignment="1" applyBorder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2" fontId="3" numFmtId="0" xfId="0" applyAlignment="1" applyBorder="1" applyFont="1">
      <alignment horizontal="center" readingOrder="0"/>
    </xf>
    <xf borderId="8" fillId="0" fontId="2" numFmtId="0" xfId="0" applyBorder="1" applyFont="1"/>
    <xf borderId="9" fillId="0" fontId="2" numFmtId="0" xfId="0" applyBorder="1" applyFont="1"/>
    <xf borderId="1" fillId="2" fontId="4" numFmtId="0" xfId="0" applyBorder="1" applyFont="1"/>
    <xf borderId="1" fillId="2" fontId="5" numFmtId="0" xfId="0" applyBorder="1" applyFont="1"/>
    <xf borderId="1" fillId="2" fontId="6" numFmtId="0" xfId="0" applyBorder="1" applyFont="1"/>
    <xf borderId="1" fillId="2" fontId="7" numFmtId="0" xfId="0" applyAlignment="1" applyBorder="1" applyFont="1">
      <alignment horizontal="center" readingOrder="0"/>
    </xf>
    <xf borderId="7" fillId="2" fontId="8" numFmtId="0" xfId="0" applyAlignment="1" applyBorder="1" applyFont="1">
      <alignment horizontal="center" readingOrder="0"/>
    </xf>
    <xf borderId="10" fillId="0" fontId="2" numFmtId="0" xfId="0" applyBorder="1" applyFont="1"/>
    <xf borderId="11" fillId="0" fontId="2" numFmtId="0" xfId="0" applyBorder="1" applyFont="1"/>
    <xf borderId="12" fillId="0" fontId="2" numFmtId="0" xfId="0" applyBorder="1" applyFont="1"/>
    <xf borderId="1" fillId="2" fontId="9" numFmtId="0" xfId="0" applyBorder="1" applyFont="1"/>
    <xf borderId="1" fillId="2" fontId="1" numFmtId="0" xfId="0" applyAlignment="1" applyBorder="1" applyFont="1">
      <alignment readingOrder="0"/>
    </xf>
    <xf borderId="1" fillId="2" fontId="0" numFmtId="0" xfId="0" applyAlignment="1" applyBorder="1" applyFont="1">
      <alignment horizontal="center" shrinkToFit="0" vertical="center" wrapText="1"/>
    </xf>
    <xf borderId="1" fillId="2" fontId="10" numFmtId="0" xfId="0" applyAlignment="1" applyBorder="1" applyFont="1">
      <alignment horizontal="left" vertical="center"/>
    </xf>
    <xf borderId="1" fillId="2" fontId="9" numFmtId="0" xfId="0" applyAlignment="1" applyBorder="1" applyFont="1">
      <alignment readingOrder="0"/>
    </xf>
    <xf borderId="1" fillId="3" fontId="0" numFmtId="0" xfId="0" applyBorder="1" applyFill="1" applyFont="1"/>
    <xf borderId="0" fillId="0" fontId="5" numFmtId="0" xfId="0" applyFont="1"/>
    <xf borderId="0" fillId="0" fontId="11" numFmtId="0" xfId="0" applyFont="1"/>
    <xf borderId="0" fillId="0" fontId="4" numFmtId="0" xfId="0" applyFont="1"/>
    <xf borderId="13" fillId="4" fontId="12" numFmtId="0" xfId="0" applyAlignment="1" applyBorder="1" applyFill="1" applyFont="1">
      <alignment horizontal="center" shrinkToFit="0" vertical="center" wrapText="1"/>
    </xf>
    <xf borderId="14" fillId="0" fontId="4" numFmtId="0" xfId="0" applyAlignment="1" applyBorder="1" applyFont="1">
      <alignment horizontal="center" shrinkToFit="0" vertical="center" wrapText="1"/>
    </xf>
    <xf borderId="15" fillId="0" fontId="2" numFmtId="0" xfId="0" applyBorder="1" applyFont="1"/>
    <xf borderId="16" fillId="0" fontId="2" numFmtId="0" xfId="0" applyBorder="1" applyFont="1"/>
    <xf borderId="13" fillId="3" fontId="12" numFmtId="0" xfId="0" applyAlignment="1" applyBorder="1" applyFont="1">
      <alignment horizontal="center" shrinkToFit="0" vertical="center" wrapText="1"/>
    </xf>
    <xf borderId="0" fillId="2" fontId="4" numFmtId="0" xfId="0" applyFont="1"/>
    <xf borderId="0" fillId="2" fontId="12" numFmtId="0" xfId="0" applyAlignment="1" applyFont="1">
      <alignment horizontal="center" shrinkToFit="0" vertical="center" wrapText="1"/>
    </xf>
    <xf borderId="0" fillId="2" fontId="4" numFmtId="0" xfId="0" applyAlignment="1" applyFont="1">
      <alignment horizontal="center" shrinkToFit="0" vertical="center" wrapText="1"/>
    </xf>
    <xf borderId="0" fillId="2" fontId="13" numFmtId="0" xfId="0" applyFont="1"/>
    <xf borderId="1" fillId="2" fontId="0" numFmtId="0" xfId="0" applyAlignment="1" applyBorder="1" applyFont="1">
      <alignment horizontal="center" vertical="center"/>
    </xf>
    <xf borderId="1" fillId="2" fontId="10" numFmtId="0" xfId="0" applyAlignment="1" applyBorder="1" applyFont="1">
      <alignment horizontal="left" readingOrder="0" vertical="center"/>
    </xf>
    <xf borderId="1" fillId="2" fontId="0" numFmtId="0" xfId="0" applyAlignment="1" applyBorder="1" applyFont="1">
      <alignment horizontal="center"/>
    </xf>
    <xf borderId="1" fillId="2" fontId="14" numFmtId="0" xfId="0" applyAlignment="1" applyBorder="1" applyFont="1">
      <alignment horizontal="center" readingOrder="0" vertical="center"/>
    </xf>
    <xf borderId="1" fillId="3" fontId="0" numFmtId="0" xfId="0" applyAlignment="1" applyBorder="1" applyFont="1">
      <alignment horizontal="center"/>
    </xf>
    <xf borderId="0" fillId="0" fontId="13" numFmtId="0" xfId="0" applyAlignment="1" applyFont="1">
      <alignment horizontal="center"/>
    </xf>
    <xf borderId="0" fillId="0" fontId="15" numFmtId="0" xfId="0" applyAlignment="1" applyFont="1">
      <alignment horizontal="center" readingOrder="0"/>
    </xf>
    <xf borderId="0" fillId="0" fontId="16" numFmtId="0" xfId="0" applyAlignment="1" applyFont="1">
      <alignment horizontal="center" readingOrder="0"/>
    </xf>
    <xf borderId="0" fillId="0" fontId="17" numFmtId="0" xfId="0" applyAlignment="1" applyFont="1">
      <alignment horizontal="center" readingOrder="0"/>
    </xf>
    <xf borderId="0" fillId="0" fontId="18" numFmtId="0" xfId="0" applyAlignment="1" applyFont="1">
      <alignment horizontal="center"/>
    </xf>
    <xf borderId="0" fillId="0" fontId="19" numFmtId="0" xfId="0" applyAlignment="1" applyFont="1">
      <alignment horizontal="center"/>
    </xf>
    <xf borderId="0" fillId="0" fontId="0" numFmtId="0" xfId="0" applyFont="1"/>
    <xf borderId="17" fillId="3" fontId="20" numFmtId="0" xfId="0" applyAlignment="1" applyBorder="1" applyFont="1">
      <alignment horizontal="center" readingOrder="0" vertical="center"/>
    </xf>
    <xf borderId="18" fillId="0" fontId="4" numFmtId="14" xfId="0" applyAlignment="1" applyBorder="1" applyFont="1" applyNumberFormat="1">
      <alignment horizontal="center" vertical="center"/>
    </xf>
    <xf borderId="19" fillId="0" fontId="4" numFmtId="0" xfId="0" applyAlignment="1" applyBorder="1" applyFont="1">
      <alignment horizontal="center" vertical="center"/>
    </xf>
    <xf borderId="20" fillId="0" fontId="4" numFmtId="0" xfId="0" applyAlignment="1" applyBorder="1" applyFont="1">
      <alignment horizontal="center" vertical="center"/>
    </xf>
    <xf borderId="21" fillId="0" fontId="21" numFmtId="164" xfId="0" applyAlignment="1" applyBorder="1" applyFont="1" applyNumberFormat="1">
      <alignment horizontal="center" vertical="center"/>
    </xf>
    <xf borderId="22" fillId="5" fontId="22" numFmtId="164" xfId="0" applyAlignment="1" applyBorder="1" applyFill="1" applyFont="1" applyNumberFormat="1">
      <alignment horizontal="center"/>
    </xf>
    <xf borderId="0" fillId="0" fontId="23" numFmtId="0" xfId="0" applyAlignment="1" applyFont="1">
      <alignment readingOrder="0"/>
    </xf>
    <xf borderId="23" fillId="0" fontId="4" numFmtId="0" xfId="0" applyAlignment="1" applyBorder="1" applyFont="1">
      <alignment horizontal="center" readingOrder="0" vertical="center"/>
    </xf>
    <xf borderId="24" fillId="0" fontId="4" numFmtId="0" xfId="0" applyAlignment="1" applyBorder="1" applyFont="1">
      <alignment horizontal="center" vertical="center"/>
    </xf>
    <xf borderId="24" fillId="0" fontId="4" numFmtId="0" xfId="0" applyAlignment="1" applyBorder="1" applyFont="1">
      <alignment horizontal="center" readingOrder="0" vertical="center"/>
    </xf>
    <xf borderId="25" fillId="0" fontId="4" numFmtId="0" xfId="0" applyAlignment="1" applyBorder="1" applyFont="1">
      <alignment horizontal="center" readingOrder="0" vertical="center"/>
    </xf>
    <xf borderId="25" fillId="5" fontId="22" numFmtId="164" xfId="0" applyAlignment="1" applyBorder="1" applyFont="1" applyNumberFormat="1">
      <alignment horizontal="center"/>
    </xf>
    <xf borderId="26" fillId="0" fontId="13" numFmtId="0" xfId="0" applyBorder="1" applyFont="1"/>
    <xf borderId="23" fillId="0" fontId="4" numFmtId="14" xfId="0" applyAlignment="1" applyBorder="1" applyFont="1" applyNumberFormat="1">
      <alignment horizontal="center" vertical="center"/>
    </xf>
    <xf borderId="25" fillId="0" fontId="4" numFmtId="0" xfId="0" applyAlignment="1" applyBorder="1" applyFont="1">
      <alignment horizontal="center" vertical="center"/>
    </xf>
    <xf borderId="23" fillId="0" fontId="4" numFmtId="0" xfId="0" applyBorder="1" applyFont="1"/>
    <xf borderId="24" fillId="0" fontId="4" numFmtId="0" xfId="0" applyBorder="1" applyFont="1"/>
    <xf borderId="25" fillId="0" fontId="4" numFmtId="0" xfId="0" applyBorder="1" applyFont="1"/>
    <xf borderId="27" fillId="0" fontId="4" numFmtId="0" xfId="0" applyBorder="1" applyFont="1"/>
    <xf borderId="28" fillId="0" fontId="4" numFmtId="0" xfId="0" applyBorder="1" applyFont="1"/>
    <xf borderId="29" fillId="0" fontId="4" numFmtId="0" xfId="0" applyBorder="1" applyFont="1"/>
    <xf borderId="30" fillId="5" fontId="22" numFmtId="164" xfId="0" applyAlignment="1" applyBorder="1" applyFont="1" applyNumberFormat="1">
      <alignment horizontal="center"/>
    </xf>
    <xf borderId="31" fillId="0" fontId="13" numFmtId="0" xfId="0" applyBorder="1" applyFont="1"/>
    <xf borderId="31" fillId="0" fontId="24" numFmtId="0" xfId="0" applyAlignment="1" applyBorder="1" applyFont="1">
      <alignment horizontal="center"/>
    </xf>
    <xf borderId="0" fillId="0" fontId="24" numFmtId="0" xfId="0" applyAlignment="1" applyFont="1">
      <alignment horizontal="center"/>
    </xf>
    <xf borderId="1" fillId="2" fontId="25" numFmtId="0" xfId="0" applyAlignment="1" applyBorder="1" applyFont="1">
      <alignment horizontal="center" readingOrder="0" vertical="center"/>
    </xf>
    <xf borderId="0" fillId="0" fontId="26" numFmtId="0" xfId="0" applyAlignment="1" applyFont="1">
      <alignment horizontal="center"/>
    </xf>
    <xf borderId="0" fillId="0" fontId="27" numFmtId="0" xfId="0" applyAlignment="1" applyFont="1">
      <alignment horizontal="center"/>
    </xf>
    <xf borderId="17" fillId="3" fontId="12" numFmtId="0" xfId="0" applyAlignment="1" applyBorder="1" applyFont="1">
      <alignment horizontal="center" readingOrder="0" vertical="center"/>
    </xf>
    <xf borderId="19" fillId="0" fontId="28" numFmtId="0" xfId="0" applyAlignment="1" applyBorder="1" applyFont="1">
      <alignment horizontal="center" vertical="center"/>
    </xf>
    <xf borderId="32" fillId="0" fontId="21" numFmtId="164" xfId="0" applyAlignment="1" applyBorder="1" applyFont="1" applyNumberFormat="1">
      <alignment horizontal="center" readingOrder="0" vertical="center"/>
    </xf>
    <xf borderId="24" fillId="0" fontId="29" numFmtId="0" xfId="0" applyAlignment="1" applyBorder="1" applyFont="1">
      <alignment horizontal="center" vertical="center"/>
    </xf>
    <xf borderId="25" fillId="0" fontId="21" numFmtId="164" xfId="0" applyAlignment="1" applyBorder="1" applyFont="1" applyNumberFormat="1">
      <alignment horizontal="center" readingOrder="0" vertical="center"/>
    </xf>
    <xf borderId="24" fillId="2" fontId="4" numFmtId="0" xfId="0" applyBorder="1" applyFont="1"/>
    <xf borderId="30" fillId="0" fontId="21" numFmtId="164" xfId="0" applyAlignment="1" applyBorder="1" applyFont="1" applyNumberFormat="1">
      <alignment horizontal="center" readingOrder="0" vertical="center"/>
    </xf>
    <xf borderId="33" fillId="3" fontId="12" numFmtId="0" xfId="0" applyAlignment="1" applyBorder="1" applyFont="1">
      <alignment horizontal="center" readingOrder="0" vertical="center"/>
    </xf>
    <xf borderId="17" fillId="3" fontId="20" numFmtId="0" xfId="0" applyAlignment="1" applyBorder="1" applyFont="1">
      <alignment horizontal="center" readingOrder="0" shrinkToFit="0" vertical="center" wrapText="1"/>
    </xf>
    <xf borderId="17" fillId="3" fontId="12" numFmtId="0" xfId="0" applyAlignment="1" applyBorder="1" applyFont="1">
      <alignment horizontal="center" readingOrder="0" shrinkToFit="0" vertical="center" wrapText="1"/>
    </xf>
    <xf borderId="34" fillId="0" fontId="4" numFmtId="14" xfId="0" applyAlignment="1" applyBorder="1" applyFont="1" applyNumberFormat="1">
      <alignment horizontal="center" vertical="center"/>
    </xf>
    <xf borderId="35" fillId="0" fontId="4" numFmtId="0" xfId="0" applyAlignment="1" applyBorder="1" applyFont="1">
      <alignment horizontal="center" readingOrder="0" vertical="center"/>
    </xf>
    <xf borderId="35" fillId="0" fontId="4" numFmtId="0" xfId="0" applyAlignment="1" applyBorder="1" applyFont="1">
      <alignment horizontal="center" vertical="center"/>
    </xf>
    <xf borderId="36" fillId="0" fontId="4" numFmtId="0" xfId="0" applyAlignment="1" applyBorder="1" applyFont="1">
      <alignment horizontal="center" vertical="center"/>
    </xf>
    <xf borderId="37" fillId="0" fontId="4" numFmtId="164" xfId="0" applyAlignment="1" applyBorder="1" applyFont="1" applyNumberFormat="1">
      <alignment horizontal="center" readingOrder="0" vertical="center"/>
    </xf>
    <xf borderId="38" fillId="0" fontId="4" numFmtId="164" xfId="0" applyAlignment="1" applyBorder="1" applyFont="1" applyNumberFormat="1">
      <alignment horizontal="center" readingOrder="0" vertical="center"/>
    </xf>
    <xf borderId="39" fillId="0" fontId="21" numFmtId="164" xfId="0" applyAlignment="1" applyBorder="1" applyFont="1" applyNumberFormat="1">
      <alignment horizontal="center" vertical="center"/>
    </xf>
    <xf borderId="40" fillId="0" fontId="4" numFmtId="14" xfId="0" applyAlignment="1" applyBorder="1" applyFont="1" applyNumberFormat="1">
      <alignment horizontal="center" readingOrder="0" vertical="center"/>
    </xf>
    <xf borderId="13" fillId="0" fontId="4" numFmtId="0" xfId="0" applyAlignment="1" applyBorder="1" applyFont="1">
      <alignment horizontal="center" readingOrder="0" vertical="center"/>
    </xf>
    <xf borderId="14" fillId="0" fontId="4" numFmtId="0" xfId="0" applyAlignment="1" applyBorder="1" applyFont="1">
      <alignment horizontal="center" readingOrder="0" vertical="center"/>
    </xf>
    <xf borderId="41" fillId="0" fontId="21" numFmtId="164" xfId="0" applyAlignment="1" applyBorder="1" applyFont="1" applyNumberFormat="1">
      <alignment horizontal="center" vertical="center"/>
    </xf>
    <xf borderId="40" fillId="0" fontId="4" numFmtId="14" xfId="0" applyAlignment="1" applyBorder="1" applyFont="1" applyNumberFormat="1">
      <alignment horizontal="center" vertical="center"/>
    </xf>
    <xf borderId="13" fillId="0" fontId="4" numFmtId="0" xfId="0" applyAlignment="1" applyBorder="1" applyFont="1">
      <alignment horizontal="center" vertical="center"/>
    </xf>
    <xf borderId="14" fillId="0" fontId="4" numFmtId="0" xfId="0" applyAlignment="1" applyBorder="1" applyFont="1">
      <alignment horizontal="center" vertical="center"/>
    </xf>
    <xf borderId="38" fillId="0" fontId="4" numFmtId="164" xfId="0" applyAlignment="1" applyBorder="1" applyFont="1" applyNumberFormat="1">
      <alignment horizontal="center" vertical="center"/>
    </xf>
    <xf borderId="37" fillId="0" fontId="4" numFmtId="164" xfId="0" applyAlignment="1" applyBorder="1" applyFont="1" applyNumberFormat="1">
      <alignment horizontal="center" vertical="center"/>
    </xf>
    <xf borderId="40" fillId="0" fontId="4" numFmtId="0" xfId="0" applyBorder="1" applyFont="1"/>
    <xf borderId="13" fillId="0" fontId="4" numFmtId="0" xfId="0" applyBorder="1" applyFont="1"/>
    <xf borderId="14" fillId="0" fontId="4" numFmtId="0" xfId="0" applyBorder="1" applyFont="1"/>
    <xf borderId="42" fillId="0" fontId="4" numFmtId="0" xfId="0" applyBorder="1" applyFont="1"/>
    <xf borderId="43" fillId="0" fontId="4" numFmtId="0" xfId="0" applyBorder="1" applyFont="1"/>
    <xf borderId="44" fillId="0" fontId="4" numFmtId="0" xfId="0" applyBorder="1" applyFont="1"/>
    <xf borderId="45" fillId="0" fontId="4" numFmtId="164" xfId="0" applyAlignment="1" applyBorder="1" applyFont="1" applyNumberFormat="1">
      <alignment horizontal="center" vertical="center"/>
    </xf>
    <xf borderId="46" fillId="0" fontId="4" numFmtId="164" xfId="0" applyAlignment="1" applyBorder="1" applyFont="1" applyNumberFormat="1">
      <alignment horizontal="center" vertical="center"/>
    </xf>
    <xf borderId="47" fillId="0" fontId="21" numFmtId="164" xfId="0" applyAlignment="1" applyBorder="1" applyFont="1" applyNumberFormat="1">
      <alignment horizontal="center" vertical="center"/>
    </xf>
    <xf borderId="1" fillId="2" fontId="0" numFmtId="165" xfId="0" applyBorder="1" applyFont="1" applyNumberFormat="1"/>
    <xf borderId="1" fillId="3" fontId="0" numFmtId="165" xfId="0" applyBorder="1" applyFont="1" applyNumberFormat="1"/>
    <xf borderId="0" fillId="0" fontId="13" numFmtId="165" xfId="0" applyFont="1" applyNumberFormat="1"/>
    <xf borderId="0" fillId="0" fontId="30" numFmtId="0" xfId="0" applyAlignment="1" applyFont="1">
      <alignment horizontal="center"/>
    </xf>
    <xf borderId="17" fillId="3" fontId="20" numFmtId="165" xfId="0" applyAlignment="1" applyBorder="1" applyFont="1" applyNumberFormat="1">
      <alignment horizontal="center" readingOrder="0" shrinkToFit="0" vertical="center" wrapText="1"/>
    </xf>
    <xf borderId="33" fillId="3" fontId="20" numFmtId="0" xfId="0" applyAlignment="1" applyBorder="1" applyFont="1">
      <alignment horizontal="center" readingOrder="0" shrinkToFit="0" vertical="center" wrapText="1"/>
    </xf>
    <xf borderId="34" fillId="0" fontId="4" numFmtId="166" xfId="0" applyAlignment="1" applyBorder="1" applyFont="1" applyNumberFormat="1">
      <alignment horizontal="center" vertical="center"/>
    </xf>
    <xf borderId="35" fillId="0" fontId="4" numFmtId="166" xfId="0" applyAlignment="1" applyBorder="1" applyFont="1" applyNumberFormat="1">
      <alignment horizontal="center" vertical="center"/>
    </xf>
    <xf borderId="48" fillId="0" fontId="31" numFmtId="165" xfId="0" applyAlignment="1" applyBorder="1" applyFont="1" applyNumberFormat="1">
      <alignment horizontal="center" readingOrder="0" vertical="center"/>
    </xf>
    <xf borderId="36" fillId="0" fontId="21" numFmtId="0" xfId="0" applyAlignment="1" applyBorder="1" applyFont="1">
      <alignment horizontal="center" vertical="center"/>
    </xf>
    <xf borderId="49" fillId="0" fontId="21" numFmtId="0" xfId="0" applyAlignment="1" applyBorder="1" applyFont="1">
      <alignment horizontal="center" vertical="center"/>
    </xf>
    <xf borderId="20" fillId="0" fontId="21" numFmtId="164" xfId="0" applyAlignment="1" applyBorder="1" applyFont="1" applyNumberFormat="1">
      <alignment horizontal="center" vertical="center"/>
    </xf>
    <xf borderId="40" fillId="0" fontId="4" numFmtId="166" xfId="0" applyAlignment="1" applyBorder="1" applyFont="1" applyNumberFormat="1">
      <alignment horizontal="center" vertical="center"/>
    </xf>
    <xf borderId="13" fillId="0" fontId="4" numFmtId="166" xfId="0" applyAlignment="1" applyBorder="1" applyFont="1" applyNumberFormat="1">
      <alignment horizontal="center" vertical="center"/>
    </xf>
    <xf borderId="50" fillId="0" fontId="31" numFmtId="165" xfId="0" applyAlignment="1" applyBorder="1" applyFont="1" applyNumberFormat="1">
      <alignment horizontal="center" readingOrder="0" vertical="center"/>
    </xf>
    <xf borderId="14" fillId="0" fontId="21" numFmtId="0" xfId="0" applyAlignment="1" applyBorder="1" applyFont="1">
      <alignment horizontal="center" vertical="center"/>
    </xf>
    <xf borderId="51" fillId="0" fontId="21" numFmtId="0" xfId="0" applyAlignment="1" applyBorder="1" applyFont="1">
      <alignment horizontal="center" vertical="center"/>
    </xf>
    <xf borderId="25" fillId="0" fontId="21" numFmtId="164" xfId="0" applyAlignment="1" applyBorder="1" applyFont="1" applyNumberFormat="1">
      <alignment horizontal="center" vertical="center"/>
    </xf>
    <xf borderId="40" fillId="0" fontId="4" numFmtId="166" xfId="0" applyAlignment="1" applyBorder="1" applyFont="1" applyNumberFormat="1">
      <alignment horizontal="center" readingOrder="0" vertical="center"/>
    </xf>
    <xf borderId="50" fillId="0" fontId="31" numFmtId="165" xfId="0" applyAlignment="1" applyBorder="1" applyFont="1" applyNumberFormat="1">
      <alignment horizontal="center" vertical="center"/>
    </xf>
    <xf borderId="40" fillId="0" fontId="4" numFmtId="166" xfId="0" applyBorder="1" applyFont="1" applyNumberFormat="1"/>
    <xf borderId="13" fillId="0" fontId="4" numFmtId="166" xfId="0" applyBorder="1" applyFont="1" applyNumberFormat="1"/>
    <xf borderId="42" fillId="0" fontId="4" numFmtId="166" xfId="0" applyBorder="1" applyFont="1" applyNumberFormat="1"/>
    <xf borderId="43" fillId="0" fontId="4" numFmtId="166" xfId="0" applyBorder="1" applyFont="1" applyNumberFormat="1"/>
    <xf borderId="52" fillId="0" fontId="31" numFmtId="165" xfId="0" applyAlignment="1" applyBorder="1" applyFont="1" applyNumberFormat="1">
      <alignment horizontal="center" vertical="center"/>
    </xf>
    <xf borderId="44" fillId="0" fontId="21" numFmtId="0" xfId="0" applyAlignment="1" applyBorder="1" applyFont="1">
      <alignment horizontal="center" vertical="center"/>
    </xf>
    <xf borderId="53" fillId="0" fontId="21" numFmtId="0" xfId="0" applyAlignment="1" applyBorder="1" applyFont="1">
      <alignment horizontal="center" vertical="center"/>
    </xf>
    <xf borderId="30" fillId="0" fontId="21" numFmtId="164" xfId="0" applyAlignment="1" applyBorder="1" applyFont="1" applyNumberFormat="1">
      <alignment horizontal="center" vertical="center"/>
    </xf>
    <xf borderId="0" fillId="0" fontId="13" numFmtId="166" xfId="0" applyFont="1" applyNumberFormat="1"/>
    <xf borderId="31" fillId="0" fontId="32" numFmtId="165" xfId="0" applyBorder="1" applyFont="1" applyNumberFormat="1"/>
    <xf borderId="0" fillId="0" fontId="32" numFmtId="165" xfId="0" applyFont="1" applyNumberFormat="1"/>
    <xf borderId="1" fillId="2" fontId="33" numFmtId="0" xfId="0" applyAlignment="1" applyBorder="1" applyFont="1">
      <alignment horizontal="center" readingOrder="0" vertical="center"/>
    </xf>
    <xf borderId="0" fillId="0" fontId="6" numFmtId="0" xfId="0" applyAlignment="1" applyFont="1">
      <alignment horizontal="right"/>
    </xf>
    <xf borderId="17" fillId="2" fontId="6" numFmtId="0" xfId="0" applyAlignment="1" applyBorder="1" applyFont="1">
      <alignment horizontal="center" readingOrder="0" shrinkToFit="0" vertical="center" wrapText="1"/>
    </xf>
    <xf borderId="54" fillId="0" fontId="34" numFmtId="14" xfId="0" applyAlignment="1" applyBorder="1" applyFont="1" applyNumberFormat="1">
      <alignment horizontal="center" vertical="center"/>
    </xf>
    <xf borderId="37" fillId="0" fontId="34" numFmtId="0" xfId="0" applyAlignment="1" applyBorder="1" applyFont="1">
      <alignment horizontal="center" vertical="center"/>
    </xf>
    <xf borderId="37" fillId="0" fontId="34" numFmtId="164" xfId="0" applyAlignment="1" applyBorder="1" applyFont="1" applyNumberFormat="1">
      <alignment horizontal="center" vertical="center"/>
    </xf>
    <xf borderId="39" fillId="0" fontId="34" numFmtId="164" xfId="0" applyAlignment="1" applyBorder="1" applyFont="1" applyNumberFormat="1">
      <alignment horizontal="center" vertical="center"/>
    </xf>
  </cellXfs>
  <cellStyles count="1">
    <cellStyle xfId="0" name="Normal" builtinId="0"/>
  </cellStyles>
  <dxfs count="11"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none"/>
      </fill>
      <border/>
    </dxf>
    <dxf>
      <font/>
      <fill>
        <patternFill patternType="solid">
          <fgColor rgb="FFBDBDBD"/>
          <bgColor rgb="FFBDBDBD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  <dxf>
      <font>
        <b/>
        <color rgb="FFFF0000"/>
      </font>
      <fill>
        <patternFill patternType="none"/>
      </fill>
      <border/>
    </dxf>
    <dxf>
      <font>
        <b/>
        <color rgb="FF00B050"/>
      </font>
      <fill>
        <patternFill patternType="none"/>
      </fill>
      <border/>
    </dxf>
    <dxf>
      <font>
        <color rgb="FF000000"/>
      </font>
      <fill>
        <patternFill patternType="solid">
          <fgColor theme="9"/>
          <bgColor theme="9"/>
        </patternFill>
      </fill>
      <border/>
    </dxf>
    <dxf>
      <font>
        <color rgb="FF000000"/>
      </font>
      <fill>
        <patternFill patternType="solid">
          <fgColor rgb="FFEC3D1A"/>
          <bgColor rgb="FFEC3D1A"/>
        </patternFill>
      </fill>
      <border/>
    </dxf>
    <dxf>
      <font>
        <color theme="1"/>
      </font>
      <fill>
        <patternFill patternType="solid">
          <fgColor rgb="FFFFC000"/>
          <bgColor rgb="FFFFC000"/>
        </patternFill>
      </fill>
      <border/>
    </dxf>
    <dxf>
      <font>
        <color theme="0"/>
      </font>
      <fill>
        <patternFill patternType="solid">
          <fgColor rgb="FFFF7979"/>
          <bgColor rgb="FFFF7979"/>
        </patternFill>
      </fill>
      <border/>
    </dxf>
  </dxfs>
  <tableStyles count="2">
    <tableStyle count="3" pivot="0" name="FORN-style">
      <tableStyleElement dxfId="2" type="headerRow"/>
      <tableStyleElement dxfId="3" type="firstRowStripe"/>
      <tableStyleElement dxfId="4" type="secondRowStripe"/>
    </tableStyle>
    <tableStyle count="3" pivot="0" name="CONT. ESTOQUE-style">
      <tableStyleElement dxfId="2" type="headerRow"/>
      <tableStyleElement dxfId="3" type="firstRowStripe"/>
      <tableStyleElement dxfId="4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6</xdr:row>
      <xdr:rowOff>0</xdr:rowOff>
    </xdr:from>
    <xdr:ext cx="323850" cy="190500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28675" cy="61912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28675" cy="619125"/>
    <xdr:pic>
      <xdr:nvPicPr>
        <xdr:cNvPr id="0" name="image5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28675" cy="619125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28675" cy="619125"/>
    <xdr:pic>
      <xdr:nvPicPr>
        <xdr:cNvPr id="0" name="image4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28675" cy="619125"/>
    <xdr:pic>
      <xdr:nvPicPr>
        <xdr:cNvPr id="0" name="image6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28675" cy="619125"/>
    <xdr:pic>
      <xdr:nvPicPr>
        <xdr:cNvPr id="0" name="image7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headerRowCount="0" ref="C12" displayName="Table_1" id="1">
  <tableColumns count="1">
    <tableColumn name="Column1" id="1"/>
  </tableColumns>
  <tableStyleInfo name="FORN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2.xml><?xml version="1.0" encoding="utf-8"?>
<table xmlns="http://schemas.openxmlformats.org/spreadsheetml/2006/main" ref="B6:J400" displayName="Table_2" id="2">
  <tableColumns count="9">
    <tableColumn name="PRODUTOS" id="1"/>
    <tableColumn name="ENTRADAS" id="2"/>
    <tableColumn name="SAÍDAS" id="3"/>
    <tableColumn name="SALDO" id="4"/>
    <tableColumn name="ESTOQUE MÍNIMO " id="5"/>
    <tableColumn name="STATUS" id="6"/>
    <tableColumn name="RECEITA TOTAL " id="7"/>
    <tableColumn name="CUSTO TOTAL " id="8"/>
    <tableColumn name="LUCRO/PREJUÍZO TOTAL" id="9"/>
  </tableColumns>
  <tableStyleInfo name="CONT. ESTOQUE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blog.egestor.com.br/controle-de-estoque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mailto:fornecedor1@gmail.com" TargetMode="External"/><Relationship Id="rId2" Type="http://schemas.openxmlformats.org/officeDocument/2006/relationships/drawing" Target="../drawings/drawing4.xml"/><Relationship Id="rId4" Type="http://schemas.openxmlformats.org/officeDocument/2006/relationships/table" Target="../tables/table1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Relationship Id="rId3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8" width="9.14"/>
    <col customWidth="1" min="9" max="9" width="8.29"/>
    <col customWidth="1" min="10" max="10" width="2.57"/>
    <col customWidth="1" min="11" max="11" width="12.14"/>
    <col customWidth="1" min="12" max="12" width="11.0"/>
    <col customWidth="1" min="13" max="13" width="8.43"/>
    <col customWidth="1" min="14" max="14" width="22.86"/>
    <col customWidth="1" min="15" max="15" width="12.71"/>
    <col customWidth="1" min="16" max="16" width="12.86"/>
    <col customWidth="1" min="17" max="17" width="74.0"/>
    <col customWidth="1" min="18" max="26" width="8.7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2"/>
      <c r="S1" s="2"/>
      <c r="T1" s="2"/>
      <c r="U1" s="2"/>
      <c r="V1" s="2"/>
      <c r="W1" s="2"/>
      <c r="X1" s="2"/>
      <c r="Y1" s="2"/>
      <c r="Z1" s="2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2"/>
      <c r="S2" s="2"/>
      <c r="T2" s="2"/>
      <c r="U2" s="2"/>
      <c r="V2" s="2"/>
      <c r="W2" s="2"/>
      <c r="X2" s="2"/>
      <c r="Y2" s="2"/>
      <c r="Z2" s="2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2"/>
      <c r="S3" s="2"/>
      <c r="T3" s="2"/>
      <c r="U3" s="2"/>
      <c r="V3" s="2"/>
      <c r="W3" s="2"/>
      <c r="X3" s="2"/>
      <c r="Y3" s="2"/>
      <c r="Z3" s="2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2"/>
      <c r="L4" s="2"/>
      <c r="M4" s="2"/>
      <c r="N4" s="2"/>
      <c r="O4" s="2"/>
      <c r="P4" s="2"/>
      <c r="Q4" s="1"/>
      <c r="R4" s="2"/>
      <c r="S4" s="2"/>
      <c r="T4" s="2"/>
      <c r="U4" s="2"/>
      <c r="V4" s="2"/>
      <c r="W4" s="2"/>
      <c r="X4" s="2"/>
      <c r="Y4" s="2"/>
      <c r="Z4" s="2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2"/>
      <c r="L5" s="2"/>
      <c r="M5" s="2"/>
      <c r="N5" s="2"/>
      <c r="O5" s="2"/>
      <c r="P5" s="2"/>
      <c r="Q5" s="1"/>
      <c r="R5" s="2"/>
      <c r="S5" s="2"/>
      <c r="T5" s="2"/>
      <c r="U5" s="2"/>
      <c r="V5" s="2"/>
      <c r="W5" s="2"/>
      <c r="X5" s="2"/>
      <c r="Y5" s="2"/>
      <c r="Z5" s="2"/>
    </row>
    <row r="6">
      <c r="A6" s="1"/>
      <c r="B6" s="1"/>
      <c r="C6" s="1"/>
      <c r="D6" s="1"/>
      <c r="E6" s="1"/>
      <c r="F6" s="1"/>
      <c r="G6" s="1"/>
      <c r="H6" s="1"/>
      <c r="I6" s="1"/>
      <c r="J6" s="1"/>
      <c r="K6" s="2"/>
      <c r="L6" s="2"/>
      <c r="M6" s="2"/>
      <c r="N6" s="2"/>
      <c r="O6" s="2"/>
      <c r="P6" s="2"/>
      <c r="Q6" s="1"/>
      <c r="R6" s="2"/>
      <c r="S6" s="2"/>
      <c r="T6" s="2"/>
      <c r="U6" s="2"/>
      <c r="V6" s="2"/>
      <c r="W6" s="2"/>
      <c r="X6" s="2"/>
      <c r="Y6" s="2"/>
      <c r="Z6" s="2"/>
    </row>
    <row r="7">
      <c r="A7" s="1"/>
      <c r="B7" s="1"/>
      <c r="C7" s="1"/>
      <c r="D7" s="3"/>
      <c r="E7" s="4"/>
      <c r="F7" s="4"/>
      <c r="G7" s="4"/>
      <c r="H7" s="5"/>
      <c r="I7" s="1"/>
      <c r="J7" s="1"/>
      <c r="K7" s="2"/>
      <c r="L7" s="2"/>
      <c r="M7" s="2"/>
      <c r="N7" s="2"/>
      <c r="O7" s="2"/>
      <c r="P7" s="2"/>
      <c r="Q7" s="1"/>
      <c r="R7" s="2"/>
      <c r="S7" s="2"/>
      <c r="T7" s="2"/>
      <c r="U7" s="2"/>
      <c r="V7" s="2"/>
      <c r="W7" s="2"/>
      <c r="X7" s="2"/>
      <c r="Y7" s="2"/>
      <c r="Z7" s="2"/>
    </row>
    <row r="8">
      <c r="A8" s="1"/>
      <c r="B8" s="1"/>
      <c r="C8" s="1"/>
      <c r="D8" s="6"/>
      <c r="H8" s="7"/>
      <c r="I8" s="1"/>
      <c r="J8" s="1"/>
      <c r="K8" s="2"/>
      <c r="M8" s="2"/>
      <c r="N8" s="2"/>
      <c r="O8" s="2"/>
      <c r="P8" s="2"/>
      <c r="Q8" s="1"/>
      <c r="R8" s="2"/>
      <c r="S8" s="2"/>
      <c r="T8" s="2"/>
      <c r="U8" s="2"/>
      <c r="V8" s="2"/>
      <c r="W8" s="2"/>
      <c r="X8" s="2"/>
      <c r="Y8" s="2"/>
      <c r="Z8" s="2"/>
    </row>
    <row r="9">
      <c r="A9" s="1"/>
      <c r="B9" s="1"/>
      <c r="C9" s="1"/>
      <c r="D9" s="6"/>
      <c r="H9" s="7"/>
      <c r="I9" s="1"/>
      <c r="J9" s="1"/>
      <c r="L9" s="2"/>
      <c r="M9" s="2"/>
      <c r="N9" s="2"/>
      <c r="O9" s="2"/>
      <c r="P9" s="2"/>
      <c r="Q9" s="1"/>
      <c r="R9" s="2"/>
      <c r="S9" s="2"/>
      <c r="T9" s="2"/>
      <c r="U9" s="2"/>
      <c r="V9" s="2"/>
      <c r="W9" s="2"/>
      <c r="X9" s="2"/>
      <c r="Y9" s="2"/>
      <c r="Z9" s="2"/>
    </row>
    <row r="10">
      <c r="A10" s="1"/>
      <c r="B10" s="1"/>
      <c r="C10" s="1"/>
      <c r="D10" s="6"/>
      <c r="H10" s="7"/>
      <c r="I10" s="8" t="s">
        <v>0</v>
      </c>
      <c r="J10" s="9"/>
      <c r="K10" s="9"/>
      <c r="L10" s="9"/>
      <c r="M10" s="9"/>
      <c r="N10" s="9"/>
      <c r="O10" s="9"/>
      <c r="P10" s="10"/>
      <c r="Q10" s="1"/>
      <c r="R10" s="2"/>
      <c r="S10" s="2"/>
      <c r="T10" s="2"/>
      <c r="U10" s="2"/>
      <c r="V10" s="2"/>
      <c r="W10" s="2"/>
      <c r="X10" s="2"/>
      <c r="Y10" s="2"/>
      <c r="Z10" s="2"/>
    </row>
    <row r="11">
      <c r="A11" s="1"/>
      <c r="B11" s="1"/>
      <c r="C11" s="1"/>
      <c r="D11" s="6"/>
      <c r="H11" s="7"/>
      <c r="I11" s="1"/>
      <c r="J11" s="1"/>
      <c r="K11" s="2"/>
      <c r="L11" s="2"/>
      <c r="M11" s="2"/>
      <c r="N11" s="2"/>
      <c r="O11" s="2"/>
      <c r="P11" s="2"/>
      <c r="Q11" s="1"/>
      <c r="R11" s="2"/>
      <c r="S11" s="2"/>
      <c r="T11" s="2"/>
      <c r="U11" s="2"/>
      <c r="V11" s="2"/>
      <c r="W11" s="2"/>
      <c r="X11" s="2"/>
      <c r="Y11" s="2"/>
      <c r="Z11" s="2"/>
    </row>
    <row r="12">
      <c r="A12" s="1"/>
      <c r="B12" s="1"/>
      <c r="C12" s="1"/>
      <c r="D12" s="6"/>
      <c r="H12" s="7"/>
      <c r="I12" s="1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1"/>
      <c r="B13" s="1"/>
      <c r="C13" s="1"/>
      <c r="D13" s="6"/>
      <c r="H13" s="7"/>
      <c r="I13" s="1"/>
      <c r="J13" s="11"/>
      <c r="K13" s="12"/>
      <c r="L13" s="12"/>
      <c r="M13" s="12"/>
      <c r="N13" s="12"/>
      <c r="O13" s="1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6.5" customHeight="1">
      <c r="A14" s="1"/>
      <c r="B14" s="1"/>
      <c r="C14" s="1"/>
      <c r="D14" s="6"/>
      <c r="H14" s="7"/>
      <c r="I14" s="1"/>
      <c r="J14" s="13"/>
      <c r="K14" s="14" t="s">
        <v>1</v>
      </c>
      <c r="L14" s="14" t="s">
        <v>2</v>
      </c>
      <c r="M14" s="14" t="s">
        <v>3</v>
      </c>
      <c r="N14" s="15" t="s">
        <v>4</v>
      </c>
      <c r="O14" s="14" t="s">
        <v>5</v>
      </c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1"/>
      <c r="B15" s="1"/>
      <c r="C15" s="1"/>
      <c r="D15" s="16"/>
      <c r="E15" s="17"/>
      <c r="F15" s="17"/>
      <c r="G15" s="17"/>
      <c r="H15" s="18"/>
      <c r="I15" s="1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2"/>
      <c r="L16" s="2"/>
      <c r="M16" s="2"/>
      <c r="N16" s="2"/>
      <c r="O16" s="2"/>
      <c r="P16" s="2"/>
      <c r="Q16" s="1"/>
      <c r="R16" s="2"/>
      <c r="S16" s="2"/>
      <c r="T16" s="2"/>
      <c r="U16" s="2"/>
      <c r="V16" s="2"/>
      <c r="W16" s="2"/>
      <c r="X16" s="2"/>
      <c r="Y16" s="2"/>
      <c r="Z16" s="2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  <c r="K17" s="2"/>
      <c r="L17" s="2"/>
      <c r="M17" s="2"/>
      <c r="N17" s="2"/>
      <c r="O17" s="2"/>
      <c r="P17" s="2"/>
      <c r="Q17" s="1"/>
      <c r="R17" s="2"/>
      <c r="S17" s="2"/>
      <c r="T17" s="2"/>
      <c r="U17" s="2"/>
      <c r="V17" s="2"/>
      <c r="W17" s="2"/>
      <c r="X17" s="2"/>
      <c r="Y17" s="2"/>
      <c r="Z17" s="2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2"/>
      <c r="S18" s="2"/>
      <c r="T18" s="2"/>
      <c r="U18" s="2"/>
      <c r="V18" s="2"/>
      <c r="W18" s="2"/>
      <c r="X18" s="2"/>
      <c r="Y18" s="2"/>
      <c r="Z18" s="2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2"/>
      <c r="S19" s="2"/>
      <c r="T19" s="2"/>
      <c r="U19" s="2"/>
      <c r="V19" s="2"/>
      <c r="W19" s="2"/>
      <c r="X19" s="2"/>
      <c r="Y19" s="2"/>
      <c r="Z19" s="2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1"/>
      <c r="B21" s="1"/>
      <c r="C21" s="1"/>
      <c r="D21" s="1"/>
      <c r="E21" s="1"/>
      <c r="F21" s="1"/>
      <c r="G21" s="1"/>
      <c r="H21" s="1"/>
      <c r="I21" s="1"/>
      <c r="J21" s="19"/>
      <c r="K21" s="1"/>
      <c r="L21" s="1"/>
      <c r="M21" s="1"/>
      <c r="N21" s="1"/>
      <c r="O21" s="1"/>
      <c r="P21" s="1"/>
      <c r="Q21" s="1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2"/>
      <c r="S22" s="2"/>
      <c r="T22" s="2"/>
      <c r="U22" s="2"/>
      <c r="V22" s="2"/>
      <c r="W22" s="2"/>
      <c r="X22" s="2"/>
      <c r="Y22" s="2"/>
      <c r="Z22" s="2"/>
    </row>
    <row r="23" ht="112.5" customHeight="1">
      <c r="A23" s="1"/>
      <c r="B23" s="1"/>
      <c r="C23" s="1"/>
      <c r="D23" s="1"/>
      <c r="E23" s="1"/>
      <c r="F23" s="1"/>
      <c r="G23" s="1"/>
      <c r="H23" s="20"/>
      <c r="I23" s="1"/>
      <c r="J23" s="1"/>
      <c r="K23" s="1"/>
      <c r="L23" s="1"/>
      <c r="M23" s="1"/>
      <c r="N23" s="1"/>
      <c r="O23" s="1"/>
      <c r="P23" s="1"/>
      <c r="Q23" s="1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">
    <mergeCell ref="D7:H15"/>
    <mergeCell ref="I10:P10"/>
  </mergeCells>
  <hyperlinks>
    <hyperlink display="Cadastros " location="PROD!A1" ref="K14"/>
    <hyperlink display="Entradas " location="ENTRADAS!A1" ref="L14"/>
    <hyperlink display="Saídas " location="'SAÍDAS'!A1" ref="M14"/>
    <hyperlink display="Controle de estoque " location="'CONT. ESTOQUE'!A1" ref="N14"/>
    <hyperlink display="Instruções " location="'Instruções'!A1" ref="O14"/>
  </hyperlinks>
  <printOptions/>
  <pageMargins bottom="0.787401575" footer="0.0" header="0.0" left="0.511811024" right="0.511811024" top="0.7874015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4.43"/>
    <col customWidth="1" min="2" max="2" width="19.0"/>
    <col customWidth="1" min="3" max="4" width="9.71"/>
    <col customWidth="1" min="5" max="5" width="13.86"/>
    <col customWidth="1" min="6" max="17" width="9.71"/>
    <col customWidth="1" min="18" max="18" width="12.57"/>
    <col customWidth="1" min="19" max="26" width="8.71"/>
  </cols>
  <sheetData>
    <row r="1" ht="48.75" customHeight="1">
      <c r="A1" s="21"/>
      <c r="B1" s="22" t="s">
        <v>6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3" t="s">
        <v>7</v>
      </c>
      <c r="S1" s="2"/>
      <c r="T1" s="2"/>
      <c r="U1" s="2"/>
      <c r="V1" s="2"/>
      <c r="W1" s="2"/>
      <c r="X1" s="2"/>
      <c r="Y1" s="2"/>
      <c r="Z1" s="2"/>
    </row>
    <row r="2" ht="3.75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ht="24.0" customHeight="1">
      <c r="A3" s="25"/>
      <c r="B3" s="25" t="s">
        <v>8</v>
      </c>
      <c r="C3" s="25"/>
      <c r="D3" s="25"/>
      <c r="E3" s="25"/>
      <c r="F3" s="25"/>
    </row>
    <row r="4">
      <c r="A4" s="25"/>
      <c r="B4" s="26" t="s">
        <v>9</v>
      </c>
      <c r="F4" s="25"/>
    </row>
    <row r="5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</row>
    <row r="6" ht="90.75" customHeight="1">
      <c r="A6" s="27"/>
      <c r="B6" s="28" t="s">
        <v>10</v>
      </c>
      <c r="C6" s="29" t="s">
        <v>11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1"/>
    </row>
    <row r="7">
      <c r="A7" s="27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</row>
    <row r="8" ht="153.0" customHeight="1">
      <c r="A8" s="27"/>
      <c r="B8" s="32" t="s">
        <v>12</v>
      </c>
      <c r="C8" s="29" t="s">
        <v>13</v>
      </c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1"/>
    </row>
    <row r="9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</row>
    <row r="10" ht="152.25" customHeight="1">
      <c r="A10" s="27"/>
      <c r="B10" s="32" t="s">
        <v>14</v>
      </c>
      <c r="C10" s="29" t="s">
        <v>15</v>
      </c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1"/>
    </row>
    <row r="11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</row>
    <row r="12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</row>
    <row r="13" ht="153.75" customHeight="1">
      <c r="A13" s="27"/>
      <c r="B13" s="32" t="s">
        <v>16</v>
      </c>
      <c r="C13" s="29" t="s">
        <v>17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1"/>
    </row>
    <row r="14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</row>
    <row r="15" ht="298.5" customHeight="1">
      <c r="A15" s="27"/>
      <c r="B15" s="32" t="s">
        <v>18</v>
      </c>
      <c r="C15" s="29" t="s">
        <v>19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1"/>
    </row>
    <row r="16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</row>
    <row r="17" ht="364.5" customHeight="1">
      <c r="A17" s="27"/>
      <c r="B17" s="32" t="s">
        <v>20</v>
      </c>
      <c r="C17" s="29" t="s">
        <v>21</v>
      </c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1"/>
    </row>
    <row r="18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</row>
    <row r="19" ht="90.75" customHeight="1">
      <c r="A19" s="33"/>
      <c r="B19" s="34"/>
      <c r="C19" s="35"/>
      <c r="S19" s="36"/>
      <c r="T19" s="36"/>
      <c r="U19" s="36"/>
      <c r="V19" s="36"/>
      <c r="W19" s="36"/>
      <c r="X19" s="36"/>
      <c r="Y19" s="36"/>
      <c r="Z19" s="36"/>
    </row>
    <row r="20" ht="15.75" customHeight="1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</row>
    <row r="21" ht="15.75" customHeight="1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</row>
    <row r="22" ht="15.75" customHeight="1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</row>
    <row r="23" ht="15.75" customHeight="1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</row>
    <row r="24" ht="15.75" customHeight="1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</row>
    <row r="25" ht="15.75" customHeight="1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</row>
    <row r="26" ht="15.75" customHeight="1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</row>
    <row r="27" ht="15.75" customHeight="1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</row>
    <row r="28" ht="15.75" customHeight="1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</row>
    <row r="29" ht="15.75" customHeight="1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</row>
    <row r="30" ht="15.75" customHeight="1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8">
    <mergeCell ref="B4:E4"/>
    <mergeCell ref="C6:R6"/>
    <mergeCell ref="C8:R8"/>
    <mergeCell ref="C10:R10"/>
    <mergeCell ref="C13:R13"/>
    <mergeCell ref="C15:R15"/>
    <mergeCell ref="C17:R17"/>
    <mergeCell ref="C19:R19"/>
  </mergeCells>
  <hyperlinks>
    <hyperlink r:id="rId1" ref="B4"/>
  </hyperlinks>
  <printOptions/>
  <pageMargins bottom="0.787401575" footer="0.0" header="0.0" left="0.511811024" right="0.511811024" top="0.787401575"/>
  <pageSetup paperSize="9" orientation="portrait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4.43"/>
    <col customWidth="1" min="2" max="2" width="18.0"/>
    <col customWidth="1" min="3" max="3" width="21.57"/>
    <col customWidth="1" min="4" max="4" width="26.14"/>
    <col customWidth="1" min="5" max="6" width="22.86"/>
    <col customWidth="1" min="7" max="7" width="24.43"/>
    <col customWidth="1" min="8" max="8" width="25.29"/>
    <col customWidth="1" min="9" max="26" width="8.71"/>
  </cols>
  <sheetData>
    <row r="1" ht="48.75" customHeight="1">
      <c r="A1" s="37"/>
      <c r="B1" s="38" t="s">
        <v>22</v>
      </c>
      <c r="D1" s="12"/>
      <c r="E1" s="2"/>
      <c r="F1" s="2"/>
      <c r="G1" s="39"/>
      <c r="I1" s="40" t="s">
        <v>23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.75" customHeight="1">
      <c r="A2" s="24"/>
      <c r="B2" s="24"/>
      <c r="C2" s="24"/>
      <c r="D2" s="24"/>
      <c r="E2" s="24"/>
      <c r="F2" s="24"/>
      <c r="G2" s="41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ht="15.0" customHeight="1">
      <c r="G3" s="42"/>
    </row>
    <row r="4" ht="15.0" customHeight="1">
      <c r="B4" s="43" t="s">
        <v>24</v>
      </c>
      <c r="C4" s="44" t="s">
        <v>25</v>
      </c>
      <c r="G4" s="45" t="s">
        <v>26</v>
      </c>
    </row>
    <row r="5" ht="15.0" customHeight="1">
      <c r="B5" s="46"/>
      <c r="C5" s="47"/>
      <c r="D5" s="47"/>
      <c r="E5" s="47"/>
      <c r="F5" s="47"/>
      <c r="G5" s="47"/>
    </row>
    <row r="6" ht="37.5" customHeight="1">
      <c r="A6" s="48"/>
      <c r="B6" s="49" t="s">
        <v>27</v>
      </c>
      <c r="C6" s="49" t="s">
        <v>28</v>
      </c>
      <c r="D6" s="49" t="s">
        <v>29</v>
      </c>
      <c r="E6" s="49" t="s">
        <v>30</v>
      </c>
      <c r="F6" s="49" t="s">
        <v>31</v>
      </c>
      <c r="G6" s="49" t="s">
        <v>32</v>
      </c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</row>
    <row r="7">
      <c r="B7" s="50" t="s">
        <v>33</v>
      </c>
      <c r="C7" s="51" t="s">
        <v>34</v>
      </c>
      <c r="D7" s="51" t="s">
        <v>35</v>
      </c>
      <c r="E7" s="52">
        <v>10.0</v>
      </c>
      <c r="F7" s="53">
        <f>AVERAGEIF(ENTRADAS!$C$7:C300,$B7,ENTRADAS!$F$7:F300)</f>
        <v>4</v>
      </c>
      <c r="G7" s="54">
        <f>VLOOKUP(PROD!$B7,ENTRADAS!$C$7:$H$300,5,0)</f>
        <v>2</v>
      </c>
      <c r="H7" s="55" t="str">
        <f t="array" ref="H7">IFERROR(INDEX($B$3:$D$13,SMALL(IF($B$3:$B$13=$F$3,ROW($B$3:$B$13)-ROW($B$2)),ROW(1:1)),3),"")</f>
        <v/>
      </c>
    </row>
    <row r="8">
      <c r="B8" s="56" t="s">
        <v>36</v>
      </c>
      <c r="C8" s="57"/>
      <c r="D8" s="58" t="s">
        <v>35</v>
      </c>
      <c r="E8" s="59">
        <v>2.0</v>
      </c>
      <c r="F8" s="53">
        <f>AVERAGEIF(ENTRADAS!$C$7:C301,$B8,ENTRADAS!$F$7:F301)</f>
        <v>15</v>
      </c>
      <c r="G8" s="60">
        <f>VLOOKUP(PROD!$B8,ENTRADAS!$C$7:$H$300,5,0)</f>
        <v>35</v>
      </c>
      <c r="H8" s="61"/>
    </row>
    <row r="9">
      <c r="B9" s="62"/>
      <c r="C9" s="57"/>
      <c r="D9" s="57"/>
      <c r="E9" s="63"/>
      <c r="F9" s="53" t="str">
        <f>AVERAGEIF(ENTRADAS!$C$7:C302,$B9,ENTRADAS!$F$7:F302)</f>
        <v>#DIV/0!</v>
      </c>
      <c r="G9" s="60" t="str">
        <f>VLOOKUP(PROD!$B9,ENTRADAS!$C$7:$H$300,5,0)</f>
        <v>#N/A</v>
      </c>
      <c r="H9" s="61"/>
    </row>
    <row r="10">
      <c r="B10" s="62"/>
      <c r="C10" s="57"/>
      <c r="D10" s="57"/>
      <c r="E10" s="63"/>
      <c r="F10" s="53" t="str">
        <f>AVERAGEIF(ENTRADAS!$C$7:C303,$B10,ENTRADAS!$F$7:F303)</f>
        <v>#DIV/0!</v>
      </c>
      <c r="G10" s="60" t="str">
        <f>VLOOKUP(PROD!$B10,ENTRADAS!$C$7:$H$300,5,0)</f>
        <v>#N/A</v>
      </c>
      <c r="H10" s="61"/>
    </row>
    <row r="11">
      <c r="B11" s="62"/>
      <c r="C11" s="57"/>
      <c r="D11" s="57"/>
      <c r="E11" s="63"/>
      <c r="F11" s="53" t="str">
        <f>AVERAGEIF(ENTRADAS!$C$7:C304,$B11,ENTRADAS!$F$7:F304)</f>
        <v>#DIV/0!</v>
      </c>
      <c r="G11" s="60" t="str">
        <f>VLOOKUP(PROD!$B11,ENTRADAS!$C$7:$H$300,5,0)</f>
        <v>#N/A</v>
      </c>
      <c r="H11" s="61"/>
    </row>
    <row r="12">
      <c r="B12" s="62"/>
      <c r="C12" s="57"/>
      <c r="D12" s="57"/>
      <c r="E12" s="63"/>
      <c r="F12" s="53" t="str">
        <f>AVERAGEIF(ENTRADAS!$C$7:C305,$B12,ENTRADAS!$F$7:F305)</f>
        <v>#DIV/0!</v>
      </c>
      <c r="G12" s="60" t="str">
        <f>VLOOKUP(PROD!$B12,ENTRADAS!$C$7:$H$300,5,0)</f>
        <v>#N/A</v>
      </c>
      <c r="H12" s="61"/>
    </row>
    <row r="13">
      <c r="B13" s="62"/>
      <c r="C13" s="57"/>
      <c r="D13" s="57"/>
      <c r="E13" s="63"/>
      <c r="F13" s="53" t="str">
        <f>AVERAGEIF(ENTRADAS!$C$7:C306,$B13,ENTRADAS!$F$7:F306)</f>
        <v>#DIV/0!</v>
      </c>
      <c r="G13" s="60" t="str">
        <f>VLOOKUP(PROD!$B13,ENTRADAS!$C$7:$H$300,5,0)</f>
        <v>#N/A</v>
      </c>
      <c r="H13" s="61"/>
    </row>
    <row r="14">
      <c r="B14" s="62"/>
      <c r="C14" s="57"/>
      <c r="D14" s="57"/>
      <c r="E14" s="63"/>
      <c r="F14" s="53" t="str">
        <f>AVERAGEIF(ENTRADAS!$C$7:C307,$B14,ENTRADAS!$F$7:F307)</f>
        <v>#DIV/0!</v>
      </c>
      <c r="G14" s="60" t="str">
        <f>VLOOKUP(PROD!$B14,ENTRADAS!$C$7:$H$300,5,0)</f>
        <v>#N/A</v>
      </c>
      <c r="H14" s="61"/>
    </row>
    <row r="15">
      <c r="B15" s="62"/>
      <c r="C15" s="57"/>
      <c r="D15" s="57"/>
      <c r="E15" s="63"/>
      <c r="F15" s="53" t="str">
        <f>AVERAGEIF(ENTRADAS!$C$7:C308,$B15,ENTRADAS!$F$7:F308)</f>
        <v>#DIV/0!</v>
      </c>
      <c r="G15" s="60" t="str">
        <f>VLOOKUP(PROD!$B15,ENTRADAS!$C$7:$H$300,5,0)</f>
        <v>#N/A</v>
      </c>
      <c r="H15" s="61"/>
    </row>
    <row r="16">
      <c r="B16" s="62"/>
      <c r="C16" s="57"/>
      <c r="D16" s="57"/>
      <c r="E16" s="63"/>
      <c r="F16" s="53" t="str">
        <f>AVERAGEIF(ENTRADAS!$C$7:C309,$B16,ENTRADAS!$F$7:F309)</f>
        <v>#DIV/0!</v>
      </c>
      <c r="G16" s="60" t="str">
        <f>VLOOKUP(PROD!$B16,ENTRADAS!$C$7:$H$300,5,0)</f>
        <v>#N/A</v>
      </c>
      <c r="H16" s="61"/>
    </row>
    <row r="17">
      <c r="B17" s="56"/>
      <c r="C17" s="57"/>
      <c r="D17" s="57"/>
      <c r="E17" s="63"/>
      <c r="F17" s="53" t="str">
        <f>AVERAGEIF(ENTRADAS!$C$7:C310,$B17,ENTRADAS!$F$7:F310)</f>
        <v>#DIV/0!</v>
      </c>
      <c r="G17" s="60" t="str">
        <f>VLOOKUP(PROD!$B17,ENTRADAS!$C$7:$H$300,5,0)</f>
        <v>#N/A</v>
      </c>
      <c r="H17" s="61"/>
    </row>
    <row r="18">
      <c r="B18" s="64"/>
      <c r="C18" s="65"/>
      <c r="D18" s="65"/>
      <c r="E18" s="66"/>
      <c r="F18" s="53" t="str">
        <f>AVERAGEIF(ENTRADAS!$C$7:C311,$B18,ENTRADAS!$F$7:F311)</f>
        <v>#DIV/0!</v>
      </c>
      <c r="G18" s="60" t="str">
        <f>VLOOKUP(PROD!$B18,ENTRADAS!$C$7:$H$300,5,0)</f>
        <v>#N/A</v>
      </c>
      <c r="H18" s="61"/>
    </row>
    <row r="19">
      <c r="B19" s="64"/>
      <c r="C19" s="65"/>
      <c r="D19" s="65"/>
      <c r="E19" s="66"/>
      <c r="F19" s="53" t="str">
        <f>AVERAGEIF(ENTRADAS!$C$7:C312,$B19,ENTRADAS!$F$7:F312)</f>
        <v>#DIV/0!</v>
      </c>
      <c r="G19" s="60" t="str">
        <f>VLOOKUP(PROD!$B19,ENTRADAS!$C$7:$H$300,5,0)</f>
        <v>#N/A</v>
      </c>
      <c r="H19" s="61"/>
    </row>
    <row r="20">
      <c r="B20" s="64"/>
      <c r="C20" s="65"/>
      <c r="D20" s="65"/>
      <c r="E20" s="66"/>
      <c r="F20" s="53" t="str">
        <f>AVERAGEIF(ENTRADAS!$C$7:C313,$B20,ENTRADAS!$F$7:F313)</f>
        <v>#DIV/0!</v>
      </c>
      <c r="G20" s="60" t="str">
        <f>VLOOKUP(PROD!$B20,ENTRADAS!$C$7:$H$300,5,0)</f>
        <v>#N/A</v>
      </c>
      <c r="H20" s="61"/>
    </row>
    <row r="21" ht="15.75" customHeight="1">
      <c r="B21" s="64"/>
      <c r="C21" s="65"/>
      <c r="D21" s="65"/>
      <c r="E21" s="66"/>
      <c r="F21" s="53" t="str">
        <f>AVERAGEIF(ENTRADAS!$C$7:C314,$B21,ENTRADAS!$F$7:F314)</f>
        <v>#DIV/0!</v>
      </c>
      <c r="G21" s="60" t="str">
        <f>VLOOKUP(PROD!$B21,ENTRADAS!$C$7:$H$300,5,0)</f>
        <v>#N/A</v>
      </c>
      <c r="H21" s="61"/>
    </row>
    <row r="22" ht="15.75" customHeight="1">
      <c r="B22" s="64"/>
      <c r="C22" s="65"/>
      <c r="D22" s="65"/>
      <c r="E22" s="66"/>
      <c r="F22" s="53" t="str">
        <f>AVERAGEIF(ENTRADAS!$C$7:C315,$B22,ENTRADAS!$F$7:F315)</f>
        <v>#DIV/0!</v>
      </c>
      <c r="G22" s="60" t="str">
        <f>VLOOKUP(PROD!$B22,ENTRADAS!$C$7:$H$300,5,0)</f>
        <v>#N/A</v>
      </c>
      <c r="H22" s="61"/>
    </row>
    <row r="23" ht="15.75" customHeight="1">
      <c r="B23" s="64"/>
      <c r="C23" s="65"/>
      <c r="D23" s="65"/>
      <c r="E23" s="66"/>
      <c r="F23" s="53" t="str">
        <f>AVERAGEIF(ENTRADAS!$C$7:C316,$B23,ENTRADAS!$F$7:F316)</f>
        <v>#DIV/0!</v>
      </c>
      <c r="G23" s="60" t="str">
        <f>VLOOKUP(PROD!$B23,ENTRADAS!$C$7:$H$300,5,0)</f>
        <v>#N/A</v>
      </c>
      <c r="H23" s="61"/>
    </row>
    <row r="24" ht="15.75" customHeight="1">
      <c r="B24" s="64"/>
      <c r="C24" s="65"/>
      <c r="D24" s="65"/>
      <c r="E24" s="66"/>
      <c r="F24" s="53" t="str">
        <f>AVERAGEIF(ENTRADAS!$C$7:C317,$B24,ENTRADAS!$F$7:F317)</f>
        <v>#DIV/0!</v>
      </c>
      <c r="G24" s="60" t="str">
        <f>VLOOKUP(PROD!$B24,ENTRADAS!$C$7:$H$300,5,0)</f>
        <v>#N/A</v>
      </c>
      <c r="H24" s="61"/>
    </row>
    <row r="25" ht="15.75" customHeight="1">
      <c r="B25" s="64"/>
      <c r="C25" s="65"/>
      <c r="D25" s="65"/>
      <c r="E25" s="66"/>
      <c r="F25" s="53" t="str">
        <f>AVERAGEIF(ENTRADAS!$C$7:C318,$B25,ENTRADAS!$F$7:F318)</f>
        <v>#DIV/0!</v>
      </c>
      <c r="G25" s="60" t="str">
        <f>VLOOKUP(PROD!$B25,ENTRADAS!$C$7:$H$300,5,0)</f>
        <v>#N/A</v>
      </c>
      <c r="H25" s="61"/>
    </row>
    <row r="26" ht="15.75" customHeight="1">
      <c r="B26" s="64"/>
      <c r="C26" s="65"/>
      <c r="D26" s="65"/>
      <c r="E26" s="66"/>
      <c r="F26" s="53" t="str">
        <f>AVERAGEIF(ENTRADAS!$C$7:C319,$B26,ENTRADAS!$F$7:F319)</f>
        <v>#DIV/0!</v>
      </c>
      <c r="G26" s="60" t="str">
        <f>VLOOKUP(PROD!$B26,ENTRADAS!$C$7:$H$300,5,0)</f>
        <v>#N/A</v>
      </c>
      <c r="H26" s="61"/>
    </row>
    <row r="27" ht="15.75" customHeight="1">
      <c r="B27" s="64"/>
      <c r="C27" s="65"/>
      <c r="D27" s="65"/>
      <c r="E27" s="66"/>
      <c r="F27" s="53" t="str">
        <f>AVERAGEIF(ENTRADAS!$C$7:C320,$B27,ENTRADAS!$F$7:F320)</f>
        <v>#DIV/0!</v>
      </c>
      <c r="G27" s="60" t="str">
        <f>VLOOKUP(PROD!$B27,ENTRADAS!$C$7:$H$300,5,0)</f>
        <v>#N/A</v>
      </c>
      <c r="H27" s="61"/>
    </row>
    <row r="28" ht="15.75" customHeight="1">
      <c r="B28" s="64"/>
      <c r="C28" s="65"/>
      <c r="D28" s="65"/>
      <c r="E28" s="66"/>
      <c r="F28" s="53" t="str">
        <f>AVERAGEIF(ENTRADAS!$C$7:C321,$B28,ENTRADAS!$F$7:F321)</f>
        <v>#DIV/0!</v>
      </c>
      <c r="G28" s="60" t="str">
        <f>VLOOKUP(PROD!$B28,ENTRADAS!$C$7:$H$300,5,0)</f>
        <v>#N/A</v>
      </c>
      <c r="H28" s="61"/>
    </row>
    <row r="29" ht="15.75" customHeight="1">
      <c r="B29" s="64"/>
      <c r="C29" s="65"/>
      <c r="D29" s="65"/>
      <c r="E29" s="66"/>
      <c r="F29" s="53" t="str">
        <f>AVERAGEIF(ENTRADAS!$C$7:C322,$B29,ENTRADAS!$F$7:F322)</f>
        <v>#DIV/0!</v>
      </c>
      <c r="G29" s="60" t="str">
        <f>VLOOKUP(PROD!$B29,ENTRADAS!$C$7:$H$300,5,0)</f>
        <v>#N/A</v>
      </c>
      <c r="H29" s="61"/>
    </row>
    <row r="30" ht="15.75" customHeight="1">
      <c r="B30" s="64"/>
      <c r="C30" s="65"/>
      <c r="D30" s="65"/>
      <c r="E30" s="66"/>
      <c r="F30" s="53" t="str">
        <f>AVERAGEIF(ENTRADAS!$C$7:C323,$B30,ENTRADAS!$F$7:F323)</f>
        <v>#DIV/0!</v>
      </c>
      <c r="G30" s="60" t="str">
        <f>VLOOKUP(PROD!$B30,ENTRADAS!$C$7:$H$300,5,0)</f>
        <v>#N/A</v>
      </c>
      <c r="H30" s="61"/>
    </row>
    <row r="31" ht="15.75" customHeight="1">
      <c r="B31" s="64"/>
      <c r="C31" s="65"/>
      <c r="D31" s="65"/>
      <c r="E31" s="66"/>
      <c r="F31" s="53" t="str">
        <f>AVERAGEIF(ENTRADAS!$C$7:C324,$B31,ENTRADAS!$F$7:F324)</f>
        <v>#DIV/0!</v>
      </c>
      <c r="G31" s="60" t="str">
        <f>VLOOKUP(PROD!$B31,ENTRADAS!$C$7:$H$300,5,0)</f>
        <v>#N/A</v>
      </c>
      <c r="H31" s="61"/>
    </row>
    <row r="32" ht="15.75" customHeight="1">
      <c r="B32" s="64"/>
      <c r="C32" s="65"/>
      <c r="D32" s="65"/>
      <c r="E32" s="66"/>
      <c r="F32" s="53" t="str">
        <f>AVERAGEIF(ENTRADAS!$C$7:C325,$B32,ENTRADAS!$F$7:F325)</f>
        <v>#DIV/0!</v>
      </c>
      <c r="G32" s="60" t="str">
        <f>VLOOKUP(PROD!$B32,ENTRADAS!$C$7:$H$300,5,0)</f>
        <v>#N/A</v>
      </c>
      <c r="H32" s="61"/>
    </row>
    <row r="33" ht="15.75" customHeight="1">
      <c r="B33" s="64"/>
      <c r="C33" s="65"/>
      <c r="D33" s="65"/>
      <c r="E33" s="66"/>
      <c r="F33" s="53" t="str">
        <f>AVERAGEIF(ENTRADAS!$C$7:C326,$B33,ENTRADAS!$F$7:F326)</f>
        <v>#DIV/0!</v>
      </c>
      <c r="G33" s="60" t="str">
        <f>VLOOKUP(PROD!$B33,ENTRADAS!$C$7:$H$300,5,0)</f>
        <v>#N/A</v>
      </c>
      <c r="H33" s="61"/>
    </row>
    <row r="34" ht="15.75" customHeight="1">
      <c r="B34" s="64"/>
      <c r="C34" s="65"/>
      <c r="D34" s="65"/>
      <c r="E34" s="66"/>
      <c r="F34" s="53" t="str">
        <f>AVERAGEIF(ENTRADAS!$C$7:C327,$B34,ENTRADAS!$F$7:F327)</f>
        <v>#DIV/0!</v>
      </c>
      <c r="G34" s="60" t="str">
        <f>VLOOKUP(PROD!$B34,ENTRADAS!$C$7:$H$300,5,0)</f>
        <v>#N/A</v>
      </c>
      <c r="H34" s="61"/>
    </row>
    <row r="35" ht="15.75" customHeight="1">
      <c r="B35" s="64"/>
      <c r="C35" s="65"/>
      <c r="D35" s="65"/>
      <c r="E35" s="66"/>
      <c r="F35" s="53" t="str">
        <f>AVERAGEIF(ENTRADAS!$C$7:C328,$B35,ENTRADAS!$F$7:F328)</f>
        <v>#DIV/0!</v>
      </c>
      <c r="G35" s="60" t="str">
        <f>VLOOKUP(PROD!$B35,ENTRADAS!$C$7:$H$300,5,0)</f>
        <v>#N/A</v>
      </c>
      <c r="H35" s="61"/>
    </row>
    <row r="36" ht="15.75" customHeight="1">
      <c r="B36" s="64"/>
      <c r="C36" s="65"/>
      <c r="D36" s="65"/>
      <c r="E36" s="66"/>
      <c r="F36" s="53" t="str">
        <f>AVERAGEIF(ENTRADAS!$C$7:C329,$B36,ENTRADAS!$F$7:F329)</f>
        <v>#DIV/0!</v>
      </c>
      <c r="G36" s="60" t="str">
        <f>VLOOKUP(PROD!$B36,ENTRADAS!$C$7:$H$300,5,0)</f>
        <v>#N/A</v>
      </c>
      <c r="H36" s="61"/>
    </row>
    <row r="37" ht="15.75" customHeight="1">
      <c r="B37" s="64"/>
      <c r="C37" s="65"/>
      <c r="D37" s="65"/>
      <c r="E37" s="66"/>
      <c r="F37" s="53" t="str">
        <f>AVERAGEIF(ENTRADAS!$C$7:C330,$B37,ENTRADAS!$F$7:F330)</f>
        <v>#DIV/0!</v>
      </c>
      <c r="G37" s="60" t="str">
        <f>VLOOKUP(PROD!$B37,ENTRADAS!$C$7:$H$300,5,0)</f>
        <v>#N/A</v>
      </c>
      <c r="H37" s="61"/>
    </row>
    <row r="38" ht="15.75" customHeight="1">
      <c r="B38" s="64"/>
      <c r="C38" s="65"/>
      <c r="D38" s="65"/>
      <c r="E38" s="66"/>
      <c r="F38" s="53" t="str">
        <f>AVERAGEIF(ENTRADAS!$C$7:C331,$B38,ENTRADAS!$F$7:F331)</f>
        <v>#DIV/0!</v>
      </c>
      <c r="G38" s="60" t="str">
        <f>VLOOKUP(PROD!$B38,ENTRADAS!$C$7:$H$300,5,0)</f>
        <v>#N/A</v>
      </c>
      <c r="H38" s="61"/>
    </row>
    <row r="39" ht="15.75" customHeight="1">
      <c r="B39" s="64"/>
      <c r="C39" s="65"/>
      <c r="D39" s="65"/>
      <c r="E39" s="66"/>
      <c r="F39" s="53" t="str">
        <f>AVERAGEIF(ENTRADAS!$C$7:C332,$B39,ENTRADAS!$F$7:F332)</f>
        <v>#DIV/0!</v>
      </c>
      <c r="G39" s="60" t="str">
        <f>VLOOKUP(PROD!$B39,ENTRADAS!$C$7:$H$300,5,0)</f>
        <v>#N/A</v>
      </c>
      <c r="H39" s="61"/>
    </row>
    <row r="40" ht="15.75" customHeight="1">
      <c r="B40" s="64"/>
      <c r="C40" s="65"/>
      <c r="D40" s="65"/>
      <c r="E40" s="66"/>
      <c r="F40" s="53" t="str">
        <f>AVERAGEIF(ENTRADAS!$C$7:C333,$B40,ENTRADAS!$F$7:F333)</f>
        <v>#DIV/0!</v>
      </c>
      <c r="G40" s="60" t="str">
        <f>VLOOKUP(PROD!$B40,ENTRADAS!$C$7:$H$300,5,0)</f>
        <v>#N/A</v>
      </c>
      <c r="H40" s="61"/>
    </row>
    <row r="41" ht="15.75" customHeight="1">
      <c r="B41" s="64"/>
      <c r="C41" s="65"/>
      <c r="D41" s="65"/>
      <c r="E41" s="66"/>
      <c r="F41" s="53" t="str">
        <f>AVERAGEIF(ENTRADAS!$C$7:C334,$B41,ENTRADAS!$F$7:F334)</f>
        <v>#DIV/0!</v>
      </c>
      <c r="G41" s="60" t="str">
        <f>VLOOKUP(PROD!$B41,ENTRADAS!$C$7:$H$300,5,0)</f>
        <v>#N/A</v>
      </c>
      <c r="H41" s="61"/>
    </row>
    <row r="42" ht="15.75" customHeight="1">
      <c r="B42" s="64"/>
      <c r="C42" s="65"/>
      <c r="D42" s="65"/>
      <c r="E42" s="66"/>
      <c r="F42" s="53" t="str">
        <f>AVERAGEIF(ENTRADAS!$C$7:C335,$B42,ENTRADAS!$F$7:F335)</f>
        <v>#DIV/0!</v>
      </c>
      <c r="G42" s="60" t="str">
        <f>VLOOKUP(PROD!$B42,ENTRADAS!$C$7:$H$300,5,0)</f>
        <v>#N/A</v>
      </c>
      <c r="H42" s="61"/>
    </row>
    <row r="43" ht="15.75" customHeight="1">
      <c r="B43" s="64"/>
      <c r="C43" s="65"/>
      <c r="D43" s="65"/>
      <c r="E43" s="66"/>
      <c r="F43" s="53" t="str">
        <f>AVERAGEIF(ENTRADAS!$C$7:C336,$B43,ENTRADAS!$F$7:F336)</f>
        <v>#DIV/0!</v>
      </c>
      <c r="G43" s="60" t="str">
        <f>VLOOKUP(PROD!$B43,ENTRADAS!$C$7:$H$300,5,0)</f>
        <v>#N/A</v>
      </c>
      <c r="H43" s="61"/>
    </row>
    <row r="44" ht="15.75" customHeight="1">
      <c r="B44" s="64"/>
      <c r="C44" s="65"/>
      <c r="D44" s="65"/>
      <c r="E44" s="66"/>
      <c r="F44" s="53" t="str">
        <f>AVERAGEIF(ENTRADAS!$C$7:C337,$B44,ENTRADAS!$F$7:F337)</f>
        <v>#DIV/0!</v>
      </c>
      <c r="G44" s="60" t="str">
        <f>VLOOKUP(PROD!$B44,ENTRADAS!$C$7:$H$300,5,0)</f>
        <v>#N/A</v>
      </c>
      <c r="H44" s="61"/>
    </row>
    <row r="45" ht="15.75" customHeight="1">
      <c r="B45" s="64"/>
      <c r="C45" s="65"/>
      <c r="D45" s="65"/>
      <c r="E45" s="66"/>
      <c r="F45" s="53" t="str">
        <f>AVERAGEIF(ENTRADAS!$C$7:C338,$B45,ENTRADAS!$F$7:F338)</f>
        <v>#DIV/0!</v>
      </c>
      <c r="G45" s="60" t="str">
        <f>VLOOKUP(PROD!$B45,ENTRADAS!$C$7:$H$300,5,0)</f>
        <v>#N/A</v>
      </c>
      <c r="H45" s="61"/>
    </row>
    <row r="46" ht="15.75" customHeight="1">
      <c r="B46" s="64"/>
      <c r="C46" s="65"/>
      <c r="D46" s="65"/>
      <c r="E46" s="66"/>
      <c r="F46" s="53" t="str">
        <f>AVERAGEIF(ENTRADAS!$C$7:C339,$B46,ENTRADAS!$F$7:F339)</f>
        <v>#DIV/0!</v>
      </c>
      <c r="G46" s="60" t="str">
        <f>VLOOKUP(PROD!$B46,ENTRADAS!$C$7:$H$300,5,0)</f>
        <v>#N/A</v>
      </c>
      <c r="H46" s="61"/>
    </row>
    <row r="47" ht="15.75" customHeight="1">
      <c r="B47" s="64"/>
      <c r="C47" s="65"/>
      <c r="D47" s="65"/>
      <c r="E47" s="66"/>
      <c r="F47" s="53" t="str">
        <f>AVERAGEIF(ENTRADAS!$C$7:C340,$B47,ENTRADAS!$F$7:F340)</f>
        <v>#DIV/0!</v>
      </c>
      <c r="G47" s="60" t="str">
        <f>VLOOKUP(PROD!$B47,ENTRADAS!$C$7:$H$300,5,0)</f>
        <v>#N/A</v>
      </c>
      <c r="H47" s="61"/>
    </row>
    <row r="48" ht="15.75" customHeight="1">
      <c r="B48" s="64"/>
      <c r="C48" s="65"/>
      <c r="D48" s="65"/>
      <c r="E48" s="66"/>
      <c r="F48" s="53" t="str">
        <f>AVERAGEIF(ENTRADAS!$C$7:C341,$B48,ENTRADAS!$F$7:F341)</f>
        <v>#DIV/0!</v>
      </c>
      <c r="G48" s="60" t="str">
        <f>VLOOKUP(PROD!$B48,ENTRADAS!$C$7:$H$300,5,0)</f>
        <v>#N/A</v>
      </c>
      <c r="H48" s="61"/>
    </row>
    <row r="49" ht="15.75" customHeight="1">
      <c r="B49" s="64"/>
      <c r="C49" s="65"/>
      <c r="D49" s="65"/>
      <c r="E49" s="66"/>
      <c r="F49" s="53" t="str">
        <f>AVERAGEIF(ENTRADAS!$C$7:C342,$B49,ENTRADAS!$F$7:F342)</f>
        <v>#DIV/0!</v>
      </c>
      <c r="G49" s="60" t="str">
        <f>VLOOKUP(PROD!$B49,ENTRADAS!$C$7:$H$300,5,0)</f>
        <v>#N/A</v>
      </c>
      <c r="H49" s="61"/>
    </row>
    <row r="50" ht="15.75" customHeight="1">
      <c r="B50" s="64"/>
      <c r="C50" s="65"/>
      <c r="D50" s="65"/>
      <c r="E50" s="66"/>
      <c r="F50" s="53" t="str">
        <f>AVERAGEIF(ENTRADAS!$C$7:C343,$B50,ENTRADAS!$F$7:F343)</f>
        <v>#DIV/0!</v>
      </c>
      <c r="G50" s="60" t="str">
        <f>VLOOKUP(PROD!$B50,ENTRADAS!$C$7:$H$300,5,0)</f>
        <v>#N/A</v>
      </c>
      <c r="H50" s="61"/>
    </row>
    <row r="51" ht="15.75" customHeight="1">
      <c r="B51" s="64"/>
      <c r="C51" s="65"/>
      <c r="D51" s="65"/>
      <c r="E51" s="66"/>
      <c r="F51" s="53" t="str">
        <f>AVERAGEIF(ENTRADAS!$C$7:C344,$B51,ENTRADAS!$F$7:F344)</f>
        <v>#DIV/0!</v>
      </c>
      <c r="G51" s="60" t="str">
        <f>VLOOKUP(PROD!$B51,ENTRADAS!$C$7:$H$300,5,0)</f>
        <v>#N/A</v>
      </c>
      <c r="H51" s="61"/>
    </row>
    <row r="52" ht="15.75" customHeight="1">
      <c r="B52" s="64"/>
      <c r="C52" s="65"/>
      <c r="D52" s="65"/>
      <c r="E52" s="66"/>
      <c r="F52" s="53" t="str">
        <f>AVERAGEIF(ENTRADAS!$C$7:C345,$B52,ENTRADAS!$F$7:F345)</f>
        <v>#DIV/0!</v>
      </c>
      <c r="G52" s="60" t="str">
        <f>VLOOKUP(PROD!$B52,ENTRADAS!$C$7:$H$300,5,0)</f>
        <v>#N/A</v>
      </c>
      <c r="H52" s="61"/>
    </row>
    <row r="53" ht="15.75" customHeight="1">
      <c r="B53" s="64"/>
      <c r="C53" s="65"/>
      <c r="D53" s="65"/>
      <c r="E53" s="66"/>
      <c r="F53" s="53" t="str">
        <f>AVERAGEIF(ENTRADAS!$C$7:C346,$B53,ENTRADAS!$F$7:F346)</f>
        <v>#DIV/0!</v>
      </c>
      <c r="G53" s="60" t="str">
        <f>VLOOKUP(PROD!$B53,ENTRADAS!$C$7:$H$300,5,0)</f>
        <v>#N/A</v>
      </c>
      <c r="H53" s="61"/>
    </row>
    <row r="54" ht="15.75" customHeight="1">
      <c r="B54" s="64"/>
      <c r="C54" s="65"/>
      <c r="D54" s="65"/>
      <c r="E54" s="66"/>
      <c r="F54" s="53" t="str">
        <f>AVERAGEIF(ENTRADAS!$C$7:C347,$B54,ENTRADAS!$F$7:F347)</f>
        <v>#DIV/0!</v>
      </c>
      <c r="G54" s="60" t="str">
        <f>VLOOKUP(PROD!$B54,ENTRADAS!$C$7:$H$300,5,0)</f>
        <v>#N/A</v>
      </c>
      <c r="H54" s="61"/>
    </row>
    <row r="55" ht="15.75" customHeight="1">
      <c r="B55" s="64"/>
      <c r="C55" s="65"/>
      <c r="D55" s="65"/>
      <c r="E55" s="66"/>
      <c r="F55" s="53" t="str">
        <f>AVERAGEIF(ENTRADAS!$C$7:C348,$B55,ENTRADAS!$F$7:F348)</f>
        <v>#DIV/0!</v>
      </c>
      <c r="G55" s="60" t="str">
        <f>VLOOKUP(PROD!$B55,ENTRADAS!$C$7:$H$300,5,0)</f>
        <v>#N/A</v>
      </c>
      <c r="H55" s="61"/>
    </row>
    <row r="56" ht="15.75" customHeight="1">
      <c r="B56" s="64"/>
      <c r="C56" s="65"/>
      <c r="D56" s="65"/>
      <c r="E56" s="66"/>
      <c r="F56" s="53" t="str">
        <f>AVERAGEIF(ENTRADAS!$C$7:C349,$B56,ENTRADAS!$F$7:F349)</f>
        <v>#DIV/0!</v>
      </c>
      <c r="G56" s="60" t="str">
        <f>VLOOKUP(PROD!$B56,ENTRADAS!$C$7:$H$300,5,0)</f>
        <v>#N/A</v>
      </c>
      <c r="H56" s="61"/>
    </row>
    <row r="57" ht="15.75" customHeight="1">
      <c r="B57" s="64"/>
      <c r="C57" s="65"/>
      <c r="D57" s="65"/>
      <c r="E57" s="66"/>
      <c r="F57" s="53" t="str">
        <f>AVERAGEIF(ENTRADAS!$C$7:C350,$B57,ENTRADAS!$F$7:F350)</f>
        <v>#DIV/0!</v>
      </c>
      <c r="G57" s="60" t="str">
        <f>VLOOKUP(PROD!$B57,ENTRADAS!$C$7:$H$300,5,0)</f>
        <v>#N/A</v>
      </c>
      <c r="H57" s="61"/>
    </row>
    <row r="58" ht="15.75" customHeight="1">
      <c r="B58" s="64"/>
      <c r="C58" s="65"/>
      <c r="D58" s="65"/>
      <c r="E58" s="66"/>
      <c r="F58" s="53" t="str">
        <f>AVERAGEIF(ENTRADAS!$C$7:C351,$B58,ENTRADAS!$F$7:F351)</f>
        <v>#DIV/0!</v>
      </c>
      <c r="G58" s="60" t="str">
        <f>VLOOKUP(PROD!$B58,ENTRADAS!$C$7:$H$300,5,0)</f>
        <v>#N/A</v>
      </c>
      <c r="H58" s="61"/>
    </row>
    <row r="59" ht="15.75" customHeight="1">
      <c r="B59" s="64"/>
      <c r="C59" s="65"/>
      <c r="D59" s="65"/>
      <c r="E59" s="66"/>
      <c r="F59" s="53" t="str">
        <f>AVERAGEIF(ENTRADAS!$C$7:C352,$B59,ENTRADAS!$F$7:F352)</f>
        <v>#DIV/0!</v>
      </c>
      <c r="G59" s="60" t="str">
        <f>VLOOKUP(PROD!$B59,ENTRADAS!$C$7:$H$300,5,0)</f>
        <v>#N/A</v>
      </c>
      <c r="H59" s="61"/>
    </row>
    <row r="60" ht="15.75" customHeight="1">
      <c r="B60" s="64"/>
      <c r="C60" s="65"/>
      <c r="D60" s="65"/>
      <c r="E60" s="66"/>
      <c r="F60" s="53" t="str">
        <f>AVERAGEIF(ENTRADAS!$C$7:C353,$B60,ENTRADAS!$F$7:F353)</f>
        <v>#DIV/0!</v>
      </c>
      <c r="G60" s="60" t="str">
        <f>VLOOKUP(PROD!$B60,ENTRADAS!$C$7:$H$300,5,0)</f>
        <v>#N/A</v>
      </c>
      <c r="H60" s="61"/>
    </row>
    <row r="61" ht="15.75" customHeight="1">
      <c r="B61" s="64"/>
      <c r="C61" s="65"/>
      <c r="D61" s="65"/>
      <c r="E61" s="66"/>
      <c r="F61" s="53" t="str">
        <f>AVERAGEIF(ENTRADAS!$C$7:C354,$B61,ENTRADAS!$F$7:F354)</f>
        <v>#DIV/0!</v>
      </c>
      <c r="G61" s="60" t="str">
        <f>VLOOKUP(PROD!$B61,ENTRADAS!$C$7:$H$300,5,0)</f>
        <v>#N/A</v>
      </c>
      <c r="H61" s="61"/>
    </row>
    <row r="62" ht="15.75" customHeight="1">
      <c r="B62" s="64"/>
      <c r="C62" s="65"/>
      <c r="D62" s="65"/>
      <c r="E62" s="66"/>
      <c r="F62" s="53" t="str">
        <f>AVERAGEIF(ENTRADAS!$C$7:C355,$B62,ENTRADAS!$F$7:F355)</f>
        <v>#DIV/0!</v>
      </c>
      <c r="G62" s="60" t="str">
        <f>VLOOKUP(PROD!$B62,ENTRADAS!$C$7:$H$300,5,0)</f>
        <v>#N/A</v>
      </c>
      <c r="H62" s="61"/>
    </row>
    <row r="63" ht="15.75" customHeight="1">
      <c r="B63" s="64"/>
      <c r="C63" s="65"/>
      <c r="D63" s="65"/>
      <c r="E63" s="66"/>
      <c r="F63" s="53" t="str">
        <f>AVERAGEIF(ENTRADAS!$C$7:C356,$B63,ENTRADAS!$F$7:F356)</f>
        <v>#DIV/0!</v>
      </c>
      <c r="G63" s="60" t="str">
        <f>VLOOKUP(PROD!$B63,ENTRADAS!$C$7:$H$300,5,0)</f>
        <v>#N/A</v>
      </c>
      <c r="H63" s="61"/>
    </row>
    <row r="64" ht="15.75" customHeight="1">
      <c r="B64" s="64"/>
      <c r="C64" s="65"/>
      <c r="D64" s="65"/>
      <c r="E64" s="66"/>
      <c r="F64" s="53" t="str">
        <f>AVERAGEIF(ENTRADAS!$C$7:C357,$B64,ENTRADAS!$F$7:F357)</f>
        <v>#DIV/0!</v>
      </c>
      <c r="G64" s="60" t="str">
        <f>VLOOKUP(PROD!$B64,ENTRADAS!$C$7:$H$300,5,0)</f>
        <v>#N/A</v>
      </c>
      <c r="H64" s="61"/>
    </row>
    <row r="65" ht="15.75" customHeight="1">
      <c r="B65" s="64"/>
      <c r="C65" s="65"/>
      <c r="D65" s="65"/>
      <c r="E65" s="66"/>
      <c r="F65" s="53" t="str">
        <f>AVERAGEIF(ENTRADAS!$C$7:C358,$B65,ENTRADAS!$F$7:F358)</f>
        <v>#DIV/0!</v>
      </c>
      <c r="G65" s="60" t="str">
        <f>VLOOKUP(PROD!$B65,ENTRADAS!$C$7:$H$300,5,0)</f>
        <v>#N/A</v>
      </c>
      <c r="H65" s="61"/>
    </row>
    <row r="66" ht="15.75" customHeight="1">
      <c r="B66" s="64"/>
      <c r="C66" s="65"/>
      <c r="D66" s="65"/>
      <c r="E66" s="66"/>
      <c r="F66" s="53" t="str">
        <f>AVERAGEIF(ENTRADAS!$C$7:C359,$B66,ENTRADAS!$F$7:F359)</f>
        <v>#DIV/0!</v>
      </c>
      <c r="G66" s="60" t="str">
        <f>VLOOKUP(PROD!$B66,ENTRADAS!$C$7:$H$300,5,0)</f>
        <v>#N/A</v>
      </c>
      <c r="H66" s="61"/>
    </row>
    <row r="67" ht="15.75" customHeight="1">
      <c r="B67" s="64"/>
      <c r="C67" s="65"/>
      <c r="D67" s="65"/>
      <c r="E67" s="66"/>
      <c r="F67" s="53" t="str">
        <f>AVERAGEIF(ENTRADAS!$C$7:C360,$B67,ENTRADAS!$F$7:F360)</f>
        <v>#DIV/0!</v>
      </c>
      <c r="G67" s="60" t="str">
        <f>VLOOKUP(PROD!$B67,ENTRADAS!$C$7:$H$300,5,0)</f>
        <v>#N/A</v>
      </c>
      <c r="H67" s="61"/>
    </row>
    <row r="68" ht="15.75" customHeight="1">
      <c r="B68" s="64"/>
      <c r="C68" s="65"/>
      <c r="D68" s="65"/>
      <c r="E68" s="66"/>
      <c r="F68" s="53" t="str">
        <f>AVERAGEIF(ENTRADAS!$C$7:C361,$B68,ENTRADAS!$F$7:F361)</f>
        <v>#DIV/0!</v>
      </c>
      <c r="G68" s="60" t="str">
        <f>VLOOKUP(PROD!$B68,ENTRADAS!$C$7:$H$300,5,0)</f>
        <v>#N/A</v>
      </c>
      <c r="H68" s="61"/>
    </row>
    <row r="69" ht="15.75" customHeight="1">
      <c r="B69" s="64"/>
      <c r="C69" s="65"/>
      <c r="D69" s="65"/>
      <c r="E69" s="66"/>
      <c r="F69" s="53" t="str">
        <f>AVERAGEIF(ENTRADAS!$C$7:C362,$B69,ENTRADAS!$F$7:F362)</f>
        <v>#DIV/0!</v>
      </c>
      <c r="G69" s="60" t="str">
        <f>VLOOKUP(PROD!$B69,ENTRADAS!$C$7:$H$300,5,0)</f>
        <v>#N/A</v>
      </c>
      <c r="H69" s="61"/>
    </row>
    <row r="70" ht="15.75" customHeight="1">
      <c r="B70" s="64"/>
      <c r="C70" s="65"/>
      <c r="D70" s="65"/>
      <c r="E70" s="66"/>
      <c r="F70" s="53" t="str">
        <f>AVERAGEIF(ENTRADAS!$C$7:C363,$B70,ENTRADAS!$F$7:F363)</f>
        <v>#DIV/0!</v>
      </c>
      <c r="G70" s="60" t="str">
        <f>VLOOKUP(PROD!$B70,ENTRADAS!$C$7:$H$300,5,0)</f>
        <v>#N/A</v>
      </c>
      <c r="H70" s="61"/>
    </row>
    <row r="71" ht="15.75" customHeight="1">
      <c r="B71" s="64"/>
      <c r="C71" s="65"/>
      <c r="D71" s="65"/>
      <c r="E71" s="66"/>
      <c r="F71" s="53" t="str">
        <f>AVERAGEIF(ENTRADAS!$C$7:C364,$B71,ENTRADAS!$F$7:F364)</f>
        <v>#DIV/0!</v>
      </c>
      <c r="G71" s="60" t="str">
        <f>VLOOKUP(PROD!$B71,ENTRADAS!$C$7:$H$300,5,0)</f>
        <v>#N/A</v>
      </c>
      <c r="H71" s="61"/>
    </row>
    <row r="72" ht="15.75" customHeight="1">
      <c r="B72" s="64"/>
      <c r="C72" s="65"/>
      <c r="D72" s="65"/>
      <c r="E72" s="66"/>
      <c r="F72" s="53" t="str">
        <f>AVERAGEIF(ENTRADAS!$C$7:C365,$B72,ENTRADAS!$F$7:F365)</f>
        <v>#DIV/0!</v>
      </c>
      <c r="G72" s="60" t="str">
        <f>VLOOKUP(PROD!$B72,ENTRADAS!$C$7:$H$300,5,0)</f>
        <v>#N/A</v>
      </c>
      <c r="H72" s="61"/>
    </row>
    <row r="73" ht="15.75" customHeight="1">
      <c r="B73" s="64"/>
      <c r="C73" s="65"/>
      <c r="D73" s="65"/>
      <c r="E73" s="66"/>
      <c r="F73" s="53" t="str">
        <f>AVERAGEIF(ENTRADAS!$C$7:C366,$B73,ENTRADAS!$F$7:F366)</f>
        <v>#DIV/0!</v>
      </c>
      <c r="G73" s="60" t="str">
        <f>VLOOKUP(PROD!$B73,ENTRADAS!$C$7:$H$300,5,0)</f>
        <v>#N/A</v>
      </c>
      <c r="H73" s="61"/>
    </row>
    <row r="74" ht="15.75" customHeight="1">
      <c r="B74" s="64"/>
      <c r="C74" s="65"/>
      <c r="D74" s="65"/>
      <c r="E74" s="66"/>
      <c r="F74" s="53" t="str">
        <f>AVERAGEIF(ENTRADAS!$C$7:C367,$B74,ENTRADAS!$F$7:F367)</f>
        <v>#DIV/0!</v>
      </c>
      <c r="G74" s="60" t="str">
        <f>VLOOKUP(PROD!$B74,ENTRADAS!$C$7:$H$300,5,0)</f>
        <v>#N/A</v>
      </c>
      <c r="H74" s="61"/>
    </row>
    <row r="75" ht="15.75" customHeight="1">
      <c r="B75" s="64"/>
      <c r="C75" s="65"/>
      <c r="D75" s="65"/>
      <c r="E75" s="66"/>
      <c r="F75" s="53" t="str">
        <f>AVERAGEIF(ENTRADAS!$C$7:C368,$B75,ENTRADAS!$F$7:F368)</f>
        <v>#DIV/0!</v>
      </c>
      <c r="G75" s="60" t="str">
        <f>VLOOKUP(PROD!$B75,ENTRADAS!$C$7:$H$300,5,0)</f>
        <v>#N/A</v>
      </c>
      <c r="H75" s="61"/>
    </row>
    <row r="76" ht="15.75" customHeight="1">
      <c r="B76" s="64"/>
      <c r="C76" s="65"/>
      <c r="D76" s="65"/>
      <c r="E76" s="66"/>
      <c r="F76" s="53" t="str">
        <f>AVERAGEIF(ENTRADAS!$C$7:C369,$B76,ENTRADAS!$F$7:F369)</f>
        <v>#DIV/0!</v>
      </c>
      <c r="G76" s="60" t="str">
        <f>VLOOKUP(PROD!$B76,ENTRADAS!$C$7:$H$300,5,0)</f>
        <v>#N/A</v>
      </c>
      <c r="H76" s="61"/>
    </row>
    <row r="77" ht="15.75" customHeight="1">
      <c r="B77" s="64"/>
      <c r="C77" s="65"/>
      <c r="D77" s="65"/>
      <c r="E77" s="66"/>
      <c r="F77" s="53" t="str">
        <f>AVERAGEIF(ENTRADAS!$C$7:C370,$B77,ENTRADAS!$F$7:F370)</f>
        <v>#DIV/0!</v>
      </c>
      <c r="G77" s="60" t="str">
        <f>VLOOKUP(PROD!$B77,ENTRADAS!$C$7:$H$300,5,0)</f>
        <v>#N/A</v>
      </c>
      <c r="H77" s="61"/>
    </row>
    <row r="78" ht="15.75" customHeight="1">
      <c r="B78" s="64"/>
      <c r="C78" s="65"/>
      <c r="D78" s="65"/>
      <c r="E78" s="66"/>
      <c r="F78" s="53" t="str">
        <f>AVERAGEIF(ENTRADAS!$C$7:C371,$B78,ENTRADAS!$F$7:F371)</f>
        <v>#DIV/0!</v>
      </c>
      <c r="G78" s="60" t="str">
        <f>VLOOKUP(PROD!$B78,ENTRADAS!$C$7:$H$300,5,0)</f>
        <v>#N/A</v>
      </c>
      <c r="H78" s="61"/>
    </row>
    <row r="79" ht="15.75" customHeight="1">
      <c r="B79" s="64"/>
      <c r="C79" s="65"/>
      <c r="D79" s="65"/>
      <c r="E79" s="66"/>
      <c r="F79" s="53" t="str">
        <f>AVERAGEIF(ENTRADAS!$C$7:C372,$B79,ENTRADAS!$F$7:F372)</f>
        <v>#DIV/0!</v>
      </c>
      <c r="G79" s="60" t="str">
        <f>VLOOKUP(PROD!$B79,ENTRADAS!$C$7:$H$300,5,0)</f>
        <v>#N/A</v>
      </c>
      <c r="H79" s="61"/>
    </row>
    <row r="80" ht="15.75" customHeight="1">
      <c r="B80" s="64"/>
      <c r="C80" s="65"/>
      <c r="D80" s="65"/>
      <c r="E80" s="66"/>
      <c r="F80" s="53" t="str">
        <f>AVERAGEIF(ENTRADAS!$C$7:C373,$B80,ENTRADAS!$F$7:F373)</f>
        <v>#DIV/0!</v>
      </c>
      <c r="G80" s="60" t="str">
        <f>VLOOKUP(PROD!$B80,ENTRADAS!$C$7:$H$300,5,0)</f>
        <v>#N/A</v>
      </c>
      <c r="H80" s="61"/>
    </row>
    <row r="81" ht="15.75" customHeight="1">
      <c r="B81" s="64"/>
      <c r="C81" s="65"/>
      <c r="D81" s="65"/>
      <c r="E81" s="66"/>
      <c r="F81" s="53" t="str">
        <f>AVERAGEIF(ENTRADAS!$C$7:C374,$B81,ENTRADAS!$F$7:F374)</f>
        <v>#DIV/0!</v>
      </c>
      <c r="G81" s="60" t="str">
        <f>VLOOKUP(PROD!$B81,ENTRADAS!$C$7:$H$300,5,0)</f>
        <v>#N/A</v>
      </c>
      <c r="H81" s="61"/>
    </row>
    <row r="82" ht="15.75" customHeight="1">
      <c r="B82" s="64"/>
      <c r="C82" s="65"/>
      <c r="D82" s="65"/>
      <c r="E82" s="66"/>
      <c r="F82" s="53" t="str">
        <f>AVERAGEIF(ENTRADAS!$C$7:C375,$B82,ENTRADAS!$F$7:F375)</f>
        <v>#DIV/0!</v>
      </c>
      <c r="G82" s="60" t="str">
        <f>VLOOKUP(PROD!$B82,ENTRADAS!$C$7:$H$300,5,0)</f>
        <v>#N/A</v>
      </c>
      <c r="H82" s="61"/>
    </row>
    <row r="83" ht="15.75" customHeight="1">
      <c r="B83" s="64"/>
      <c r="C83" s="65"/>
      <c r="D83" s="65"/>
      <c r="E83" s="66"/>
      <c r="F83" s="53" t="str">
        <f>AVERAGEIF(ENTRADAS!$C$7:C376,$B83,ENTRADAS!$F$7:F376)</f>
        <v>#DIV/0!</v>
      </c>
      <c r="G83" s="60" t="str">
        <f>VLOOKUP(PROD!$B83,ENTRADAS!$C$7:$H$300,5,0)</f>
        <v>#N/A</v>
      </c>
      <c r="H83" s="61"/>
    </row>
    <row r="84" ht="15.75" customHeight="1">
      <c r="B84" s="64"/>
      <c r="C84" s="65"/>
      <c r="D84" s="65"/>
      <c r="E84" s="66"/>
      <c r="F84" s="53" t="str">
        <f>AVERAGEIF(ENTRADAS!$C$7:C377,$B84,ENTRADAS!$F$7:F377)</f>
        <v>#DIV/0!</v>
      </c>
      <c r="G84" s="60" t="str">
        <f>VLOOKUP(PROD!$B84,ENTRADAS!$C$7:$H$300,5,0)</f>
        <v>#N/A</v>
      </c>
      <c r="H84" s="61"/>
    </row>
    <row r="85" ht="15.75" customHeight="1">
      <c r="B85" s="64"/>
      <c r="C85" s="65"/>
      <c r="D85" s="65"/>
      <c r="E85" s="66"/>
      <c r="F85" s="53" t="str">
        <f>AVERAGEIF(ENTRADAS!$C$7:C378,$B85,ENTRADAS!$F$7:F378)</f>
        <v>#DIV/0!</v>
      </c>
      <c r="G85" s="60" t="str">
        <f>VLOOKUP(PROD!$B85,ENTRADAS!$C$7:$H$300,5,0)</f>
        <v>#N/A</v>
      </c>
      <c r="H85" s="61"/>
    </row>
    <row r="86" ht="15.75" customHeight="1">
      <c r="B86" s="64"/>
      <c r="C86" s="65"/>
      <c r="D86" s="65"/>
      <c r="E86" s="66"/>
      <c r="F86" s="53" t="str">
        <f>AVERAGEIF(ENTRADAS!$C$7:C379,$B86,ENTRADAS!$F$7:F379)</f>
        <v>#DIV/0!</v>
      </c>
      <c r="G86" s="60" t="str">
        <f>VLOOKUP(PROD!$B86,ENTRADAS!$C$7:$H$300,5,0)</f>
        <v>#N/A</v>
      </c>
      <c r="H86" s="61"/>
    </row>
    <row r="87" ht="15.75" customHeight="1">
      <c r="B87" s="64"/>
      <c r="C87" s="65"/>
      <c r="D87" s="65"/>
      <c r="E87" s="66"/>
      <c r="F87" s="53" t="str">
        <f>AVERAGEIF(ENTRADAS!$C$7:C380,$B87,ENTRADAS!$F$7:F380)</f>
        <v>#DIV/0!</v>
      </c>
      <c r="G87" s="60" t="str">
        <f>VLOOKUP(PROD!$B87,ENTRADAS!$C$7:$H$300,5,0)</f>
        <v>#N/A</v>
      </c>
      <c r="H87" s="61"/>
    </row>
    <row r="88" ht="15.75" customHeight="1">
      <c r="B88" s="64"/>
      <c r="C88" s="65"/>
      <c r="D88" s="65"/>
      <c r="E88" s="66"/>
      <c r="F88" s="53" t="str">
        <f>AVERAGEIF(ENTRADAS!$C$7:C381,$B88,ENTRADAS!$F$7:F381)</f>
        <v>#DIV/0!</v>
      </c>
      <c r="G88" s="60" t="str">
        <f>VLOOKUP(PROD!$B88,ENTRADAS!$C$7:$H$300,5,0)</f>
        <v>#N/A</v>
      </c>
      <c r="H88" s="61"/>
    </row>
    <row r="89" ht="15.75" customHeight="1">
      <c r="B89" s="64"/>
      <c r="C89" s="65"/>
      <c r="D89" s="65"/>
      <c r="E89" s="66"/>
      <c r="F89" s="53" t="str">
        <f>AVERAGEIF(ENTRADAS!$C$7:C382,$B89,ENTRADAS!$F$7:F382)</f>
        <v>#DIV/0!</v>
      </c>
      <c r="G89" s="60" t="str">
        <f>VLOOKUP(PROD!$B89,ENTRADAS!$C$7:$H$300,5,0)</f>
        <v>#N/A</v>
      </c>
      <c r="H89" s="61"/>
    </row>
    <row r="90" ht="15.75" customHeight="1">
      <c r="B90" s="64"/>
      <c r="C90" s="65"/>
      <c r="D90" s="65"/>
      <c r="E90" s="66"/>
      <c r="F90" s="53" t="str">
        <f>AVERAGEIF(ENTRADAS!$C$7:C383,$B90,ENTRADAS!$F$7:F383)</f>
        <v>#DIV/0!</v>
      </c>
      <c r="G90" s="60" t="str">
        <f>VLOOKUP(PROD!$B90,ENTRADAS!$C$7:$H$300,5,0)</f>
        <v>#N/A</v>
      </c>
      <c r="H90" s="61"/>
    </row>
    <row r="91" ht="15.75" customHeight="1">
      <c r="B91" s="64"/>
      <c r="C91" s="65"/>
      <c r="D91" s="65"/>
      <c r="E91" s="66"/>
      <c r="F91" s="53" t="str">
        <f>AVERAGEIF(ENTRADAS!$C$7:C384,$B91,ENTRADAS!$F$7:F384)</f>
        <v>#DIV/0!</v>
      </c>
      <c r="G91" s="60" t="str">
        <f>VLOOKUP(PROD!$B91,ENTRADAS!$C$7:$H$300,5,0)</f>
        <v>#N/A</v>
      </c>
      <c r="H91" s="61"/>
    </row>
    <row r="92" ht="15.75" customHeight="1">
      <c r="B92" s="64"/>
      <c r="C92" s="65"/>
      <c r="D92" s="65"/>
      <c r="E92" s="66"/>
      <c r="F92" s="53" t="str">
        <f>AVERAGEIF(ENTRADAS!$C$7:C385,$B92,ENTRADAS!$F$7:F385)</f>
        <v>#DIV/0!</v>
      </c>
      <c r="G92" s="60" t="str">
        <f>VLOOKUP(PROD!$B92,ENTRADAS!$C$7:$H$300,5,0)</f>
        <v>#N/A</v>
      </c>
      <c r="H92" s="61"/>
    </row>
    <row r="93" ht="15.75" customHeight="1">
      <c r="B93" s="64"/>
      <c r="C93" s="65"/>
      <c r="D93" s="65"/>
      <c r="E93" s="66"/>
      <c r="F93" s="53" t="str">
        <f>AVERAGEIF(ENTRADAS!$C$7:C386,$B93,ENTRADAS!$F$7:F386)</f>
        <v>#DIV/0!</v>
      </c>
      <c r="G93" s="60" t="str">
        <f>VLOOKUP(PROD!$B93,ENTRADAS!$C$7:$H$300,5,0)</f>
        <v>#N/A</v>
      </c>
      <c r="H93" s="61"/>
    </row>
    <row r="94" ht="15.75" customHeight="1">
      <c r="B94" s="64"/>
      <c r="C94" s="65"/>
      <c r="D94" s="65"/>
      <c r="E94" s="66"/>
      <c r="F94" s="53" t="str">
        <f>AVERAGEIF(ENTRADAS!$C$7:C387,$B94,ENTRADAS!$F$7:F387)</f>
        <v>#DIV/0!</v>
      </c>
      <c r="G94" s="60" t="str">
        <f>VLOOKUP(PROD!$B94,ENTRADAS!$C$7:$H$300,5,0)</f>
        <v>#N/A</v>
      </c>
      <c r="H94" s="61"/>
    </row>
    <row r="95" ht="15.75" customHeight="1">
      <c r="B95" s="64"/>
      <c r="C95" s="65"/>
      <c r="D95" s="65"/>
      <c r="E95" s="66"/>
      <c r="F95" s="53" t="str">
        <f>AVERAGEIF(ENTRADAS!$C$7:C388,$B95,ENTRADAS!$F$7:F388)</f>
        <v>#DIV/0!</v>
      </c>
      <c r="G95" s="60" t="str">
        <f>VLOOKUP(PROD!$B95,ENTRADAS!$C$7:$H$300,5,0)</f>
        <v>#N/A</v>
      </c>
      <c r="H95" s="61"/>
    </row>
    <row r="96" ht="15.75" customHeight="1">
      <c r="B96" s="64"/>
      <c r="C96" s="65"/>
      <c r="D96" s="65"/>
      <c r="E96" s="66"/>
      <c r="F96" s="53" t="str">
        <f>AVERAGEIF(ENTRADAS!$C$7:C389,$B96,ENTRADAS!$F$7:F389)</f>
        <v>#DIV/0!</v>
      </c>
      <c r="G96" s="60" t="str">
        <f>VLOOKUP(PROD!$B96,ENTRADAS!$C$7:$H$300,5,0)</f>
        <v>#N/A</v>
      </c>
      <c r="H96" s="61"/>
    </row>
    <row r="97" ht="15.75" customHeight="1">
      <c r="B97" s="64"/>
      <c r="C97" s="65"/>
      <c r="D97" s="65"/>
      <c r="E97" s="66"/>
      <c r="F97" s="53" t="str">
        <f>AVERAGEIF(ENTRADAS!$C$7:C390,$B97,ENTRADAS!$F$7:F390)</f>
        <v>#DIV/0!</v>
      </c>
      <c r="G97" s="60" t="str">
        <f>VLOOKUP(PROD!$B97,ENTRADAS!$C$7:$H$300,5,0)</f>
        <v>#N/A</v>
      </c>
      <c r="H97" s="61"/>
    </row>
    <row r="98" ht="15.75" customHeight="1">
      <c r="B98" s="64"/>
      <c r="C98" s="65"/>
      <c r="D98" s="65"/>
      <c r="E98" s="66"/>
      <c r="F98" s="53" t="str">
        <f>AVERAGEIF(ENTRADAS!$C$7:C391,$B98,ENTRADAS!$F$7:F391)</f>
        <v>#DIV/0!</v>
      </c>
      <c r="G98" s="60" t="str">
        <f>VLOOKUP(PROD!$B98,ENTRADAS!$C$7:$H$300,5,0)</f>
        <v>#N/A</v>
      </c>
      <c r="H98" s="61"/>
    </row>
    <row r="99" ht="15.75" customHeight="1">
      <c r="B99" s="64"/>
      <c r="C99" s="65"/>
      <c r="D99" s="65"/>
      <c r="E99" s="66"/>
      <c r="F99" s="53" t="str">
        <f>AVERAGEIF(ENTRADAS!$C$7:C392,$B99,ENTRADAS!$F$7:F392)</f>
        <v>#DIV/0!</v>
      </c>
      <c r="G99" s="60" t="str">
        <f>VLOOKUP(PROD!$B99,ENTRADAS!$C$7:$H$300,5,0)</f>
        <v>#N/A</v>
      </c>
      <c r="H99" s="61"/>
    </row>
    <row r="100" ht="15.75" customHeight="1">
      <c r="B100" s="64"/>
      <c r="C100" s="65"/>
      <c r="D100" s="65"/>
      <c r="E100" s="66"/>
      <c r="F100" s="53" t="str">
        <f>AVERAGEIF(ENTRADAS!$C$7:C393,$B100,ENTRADAS!$F$7:F393)</f>
        <v>#DIV/0!</v>
      </c>
      <c r="G100" s="60" t="str">
        <f>VLOOKUP(PROD!$B100,ENTRADAS!$C$7:$H$300,5,0)</f>
        <v>#N/A</v>
      </c>
      <c r="H100" s="61"/>
    </row>
    <row r="101" ht="15.75" customHeight="1">
      <c r="B101" s="64"/>
      <c r="C101" s="65"/>
      <c r="D101" s="65"/>
      <c r="E101" s="66"/>
      <c r="F101" s="53" t="str">
        <f>AVERAGEIF(ENTRADAS!$C$7:C394,$B101,ENTRADAS!$F$7:F394)</f>
        <v>#DIV/0!</v>
      </c>
      <c r="G101" s="60" t="str">
        <f>VLOOKUP(PROD!$B101,ENTRADAS!$C$7:$H$300,5,0)</f>
        <v>#N/A</v>
      </c>
      <c r="H101" s="61"/>
    </row>
    <row r="102" ht="15.75" customHeight="1">
      <c r="B102" s="64"/>
      <c r="C102" s="65"/>
      <c r="D102" s="65"/>
      <c r="E102" s="66"/>
      <c r="F102" s="53" t="str">
        <f>AVERAGEIF(ENTRADAS!$C$7:C395,$B102,ENTRADAS!$F$7:F395)</f>
        <v>#DIV/0!</v>
      </c>
      <c r="G102" s="60" t="str">
        <f>VLOOKUP(PROD!$B102,ENTRADAS!$C$7:$H$300,5,0)</f>
        <v>#N/A</v>
      </c>
      <c r="H102" s="61"/>
    </row>
    <row r="103" ht="15.75" customHeight="1">
      <c r="B103" s="64"/>
      <c r="C103" s="65"/>
      <c r="D103" s="65"/>
      <c r="E103" s="66"/>
      <c r="F103" s="53" t="str">
        <f>AVERAGEIF(ENTRADAS!$C$7:C396,$B103,ENTRADAS!$F$7:F396)</f>
        <v>#DIV/0!</v>
      </c>
      <c r="G103" s="60" t="str">
        <f>VLOOKUP(PROD!$B103,ENTRADAS!$C$7:$H$300,5,0)</f>
        <v>#N/A</v>
      </c>
      <c r="H103" s="61"/>
    </row>
    <row r="104" ht="15.75" customHeight="1">
      <c r="B104" s="64"/>
      <c r="C104" s="65"/>
      <c r="D104" s="65"/>
      <c r="E104" s="66"/>
      <c r="F104" s="53" t="str">
        <f>AVERAGEIF(ENTRADAS!$C$7:C397,$B104,ENTRADAS!$F$7:F397)</f>
        <v>#DIV/0!</v>
      </c>
      <c r="G104" s="60" t="str">
        <f>VLOOKUP(PROD!$B104,ENTRADAS!$C$7:$H$300,5,0)</f>
        <v>#N/A</v>
      </c>
      <c r="H104" s="61"/>
    </row>
    <row r="105" ht="15.75" customHeight="1">
      <c r="B105" s="64"/>
      <c r="C105" s="65"/>
      <c r="D105" s="65"/>
      <c r="E105" s="66"/>
      <c r="F105" s="53" t="str">
        <f>AVERAGEIF(ENTRADAS!$C$7:C398,$B105,ENTRADAS!$F$7:F398)</f>
        <v>#DIV/0!</v>
      </c>
      <c r="G105" s="60" t="str">
        <f>VLOOKUP(PROD!$B105,ENTRADAS!$C$7:$H$300,5,0)</f>
        <v>#N/A</v>
      </c>
      <c r="H105" s="61"/>
    </row>
    <row r="106" ht="15.75" customHeight="1">
      <c r="B106" s="64"/>
      <c r="C106" s="65"/>
      <c r="D106" s="65"/>
      <c r="E106" s="66"/>
      <c r="F106" s="53" t="str">
        <f>AVERAGEIF(ENTRADAS!$C$7:C399,$B106,ENTRADAS!$F$7:F399)</f>
        <v>#DIV/0!</v>
      </c>
      <c r="G106" s="60" t="str">
        <f>VLOOKUP(PROD!$B106,ENTRADAS!$C$7:$H$300,5,0)</f>
        <v>#N/A</v>
      </c>
      <c r="H106" s="61"/>
    </row>
    <row r="107" ht="15.75" customHeight="1">
      <c r="B107" s="64"/>
      <c r="C107" s="65"/>
      <c r="D107" s="65"/>
      <c r="E107" s="66"/>
      <c r="F107" s="53" t="str">
        <f>AVERAGEIF(ENTRADAS!$C$7:C400,$B107,ENTRADAS!$F$7:F400)</f>
        <v>#DIV/0!</v>
      </c>
      <c r="G107" s="60" t="str">
        <f>VLOOKUP(PROD!$B107,ENTRADAS!$C$7:$H$300,5,0)</f>
        <v>#N/A</v>
      </c>
      <c r="H107" s="61"/>
    </row>
    <row r="108" ht="15.75" customHeight="1">
      <c r="B108" s="64"/>
      <c r="C108" s="65"/>
      <c r="D108" s="65"/>
      <c r="E108" s="66"/>
      <c r="F108" s="53" t="str">
        <f>AVERAGEIF(ENTRADAS!$C$7:C401,$B108,ENTRADAS!$F$7:F401)</f>
        <v>#DIV/0!</v>
      </c>
      <c r="G108" s="60" t="str">
        <f>VLOOKUP(PROD!$B108,ENTRADAS!$C$7:$H$300,5,0)</f>
        <v>#N/A</v>
      </c>
      <c r="H108" s="61"/>
    </row>
    <row r="109" ht="15.75" customHeight="1">
      <c r="B109" s="64"/>
      <c r="C109" s="65"/>
      <c r="D109" s="65"/>
      <c r="E109" s="66"/>
      <c r="F109" s="53" t="str">
        <f>AVERAGEIF(ENTRADAS!$C$7:C402,$B109,ENTRADAS!$F$7:F402)</f>
        <v>#DIV/0!</v>
      </c>
      <c r="G109" s="60" t="str">
        <f>VLOOKUP(PROD!$B109,ENTRADAS!$C$7:$H$300,5,0)</f>
        <v>#N/A</v>
      </c>
      <c r="H109" s="61"/>
    </row>
    <row r="110" ht="15.75" customHeight="1">
      <c r="B110" s="64"/>
      <c r="C110" s="65"/>
      <c r="D110" s="65"/>
      <c r="E110" s="66"/>
      <c r="F110" s="53" t="str">
        <f>AVERAGEIF(ENTRADAS!$C$7:C403,$B110,ENTRADAS!$F$7:F403)</f>
        <v>#DIV/0!</v>
      </c>
      <c r="G110" s="60" t="str">
        <f>VLOOKUP(PROD!$B110,ENTRADAS!$C$7:$H$300,5,0)</f>
        <v>#N/A</v>
      </c>
      <c r="H110" s="61"/>
    </row>
    <row r="111" ht="15.75" customHeight="1">
      <c r="B111" s="64"/>
      <c r="C111" s="65"/>
      <c r="D111" s="65"/>
      <c r="E111" s="66"/>
      <c r="F111" s="53" t="str">
        <f>AVERAGEIF(ENTRADAS!$C$7:C404,$B111,ENTRADAS!$F$7:F404)</f>
        <v>#DIV/0!</v>
      </c>
      <c r="G111" s="60" t="str">
        <f>VLOOKUP(PROD!$B111,ENTRADAS!$C$7:$H$300,5,0)</f>
        <v>#N/A</v>
      </c>
      <c r="H111" s="61"/>
    </row>
    <row r="112" ht="15.75" customHeight="1">
      <c r="B112" s="64"/>
      <c r="C112" s="65"/>
      <c r="D112" s="65"/>
      <c r="E112" s="66"/>
      <c r="F112" s="53" t="str">
        <f>AVERAGEIF(ENTRADAS!$C$7:C405,$B112,ENTRADAS!$F$7:F405)</f>
        <v>#DIV/0!</v>
      </c>
      <c r="G112" s="60" t="str">
        <f>VLOOKUP(PROD!$B112,ENTRADAS!$C$7:$H$300,5,0)</f>
        <v>#N/A</v>
      </c>
      <c r="H112" s="61"/>
    </row>
    <row r="113" ht="15.75" customHeight="1">
      <c r="B113" s="64"/>
      <c r="C113" s="65"/>
      <c r="D113" s="65"/>
      <c r="E113" s="66"/>
      <c r="F113" s="53" t="str">
        <f>AVERAGEIF(ENTRADAS!$C$7:C406,$B113,ENTRADAS!$F$7:F406)</f>
        <v>#DIV/0!</v>
      </c>
      <c r="G113" s="60" t="str">
        <f>VLOOKUP(PROD!$B113,ENTRADAS!$C$7:$H$300,5,0)</f>
        <v>#N/A</v>
      </c>
      <c r="H113" s="61"/>
    </row>
    <row r="114" ht="15.75" customHeight="1">
      <c r="B114" s="64"/>
      <c r="C114" s="65"/>
      <c r="D114" s="65"/>
      <c r="E114" s="66"/>
      <c r="F114" s="53" t="str">
        <f>AVERAGEIF(ENTRADAS!$C$7:C407,$B114,ENTRADAS!$F$7:F407)</f>
        <v>#DIV/0!</v>
      </c>
      <c r="G114" s="60" t="str">
        <f>VLOOKUP(PROD!$B114,ENTRADAS!$C$7:$H$300,5,0)</f>
        <v>#N/A</v>
      </c>
      <c r="H114" s="61"/>
    </row>
    <row r="115" ht="15.75" customHeight="1">
      <c r="B115" s="64"/>
      <c r="C115" s="65"/>
      <c r="D115" s="65"/>
      <c r="E115" s="66"/>
      <c r="F115" s="53" t="str">
        <f>AVERAGEIF(ENTRADAS!$C$7:C408,$B115,ENTRADAS!$F$7:F408)</f>
        <v>#DIV/0!</v>
      </c>
      <c r="G115" s="60" t="str">
        <f>VLOOKUP(PROD!$B115,ENTRADAS!$C$7:$H$300,5,0)</f>
        <v>#N/A</v>
      </c>
      <c r="H115" s="61"/>
    </row>
    <row r="116" ht="15.75" customHeight="1">
      <c r="B116" s="64"/>
      <c r="C116" s="65"/>
      <c r="D116" s="65"/>
      <c r="E116" s="66"/>
      <c r="F116" s="53" t="str">
        <f>AVERAGEIF(ENTRADAS!$C$7:C409,$B116,ENTRADAS!$F$7:F409)</f>
        <v>#DIV/0!</v>
      </c>
      <c r="G116" s="60" t="str">
        <f>VLOOKUP(PROD!$B116,ENTRADAS!$C$7:$H$300,5,0)</f>
        <v>#N/A</v>
      </c>
      <c r="H116" s="61"/>
    </row>
    <row r="117" ht="15.75" customHeight="1">
      <c r="B117" s="64"/>
      <c r="C117" s="65"/>
      <c r="D117" s="65"/>
      <c r="E117" s="66"/>
      <c r="F117" s="53" t="str">
        <f>AVERAGEIF(ENTRADAS!$C$7:C410,$B117,ENTRADAS!$F$7:F410)</f>
        <v>#DIV/0!</v>
      </c>
      <c r="G117" s="60" t="str">
        <f>VLOOKUP(PROD!$B117,ENTRADAS!$C$7:$H$300,5,0)</f>
        <v>#N/A</v>
      </c>
      <c r="H117" s="61"/>
    </row>
    <row r="118" ht="15.75" customHeight="1">
      <c r="B118" s="64"/>
      <c r="C118" s="65"/>
      <c r="D118" s="65"/>
      <c r="E118" s="66"/>
      <c r="F118" s="53" t="str">
        <f>AVERAGEIF(ENTRADAS!$C$7:C411,$B118,ENTRADAS!$F$7:F411)</f>
        <v>#DIV/0!</v>
      </c>
      <c r="G118" s="60" t="str">
        <f>VLOOKUP(PROD!$B118,ENTRADAS!$C$7:$H$300,5,0)</f>
        <v>#N/A</v>
      </c>
      <c r="H118" s="61"/>
    </row>
    <row r="119" ht="15.75" customHeight="1">
      <c r="B119" s="64"/>
      <c r="C119" s="65"/>
      <c r="D119" s="65"/>
      <c r="E119" s="66"/>
      <c r="F119" s="53" t="str">
        <f>AVERAGEIF(ENTRADAS!$C$7:C412,$B119,ENTRADAS!$F$7:F412)</f>
        <v>#DIV/0!</v>
      </c>
      <c r="G119" s="60" t="str">
        <f>VLOOKUP(PROD!$B119,ENTRADAS!$C$7:$H$300,5,0)</f>
        <v>#N/A</v>
      </c>
      <c r="H119" s="61"/>
    </row>
    <row r="120" ht="15.75" customHeight="1">
      <c r="B120" s="64"/>
      <c r="C120" s="65"/>
      <c r="D120" s="65"/>
      <c r="E120" s="66"/>
      <c r="F120" s="53" t="str">
        <f>AVERAGEIF(ENTRADAS!$C$7:C413,$B120,ENTRADAS!$F$7:F413)</f>
        <v>#DIV/0!</v>
      </c>
      <c r="G120" s="60" t="str">
        <f>VLOOKUP(PROD!$B120,ENTRADAS!$C$7:$H$300,5,0)</f>
        <v>#N/A</v>
      </c>
      <c r="H120" s="61"/>
    </row>
    <row r="121" ht="15.75" customHeight="1">
      <c r="B121" s="64"/>
      <c r="C121" s="65"/>
      <c r="D121" s="65"/>
      <c r="E121" s="66"/>
      <c r="F121" s="53" t="str">
        <f>AVERAGEIF(ENTRADAS!$C$7:C414,$B121,ENTRADAS!$F$7:F414)</f>
        <v>#DIV/0!</v>
      </c>
      <c r="G121" s="60" t="str">
        <f>VLOOKUP(PROD!$B121,ENTRADAS!$C$7:$H$300,5,0)</f>
        <v>#N/A</v>
      </c>
      <c r="H121" s="61"/>
    </row>
    <row r="122" ht="15.75" customHeight="1">
      <c r="B122" s="64"/>
      <c r="C122" s="65"/>
      <c r="D122" s="65"/>
      <c r="E122" s="66"/>
      <c r="F122" s="53" t="str">
        <f>AVERAGEIF(ENTRADAS!$C$7:C415,$B122,ENTRADAS!$F$7:F415)</f>
        <v>#DIV/0!</v>
      </c>
      <c r="G122" s="60" t="str">
        <f>VLOOKUP(PROD!$B122,ENTRADAS!$C$7:$H$300,5,0)</f>
        <v>#N/A</v>
      </c>
      <c r="H122" s="61"/>
    </row>
    <row r="123" ht="15.75" customHeight="1">
      <c r="B123" s="64"/>
      <c r="C123" s="65"/>
      <c r="D123" s="65"/>
      <c r="E123" s="66"/>
      <c r="F123" s="53" t="str">
        <f>AVERAGEIF(ENTRADAS!$C$7:C416,$B123,ENTRADAS!$F$7:F416)</f>
        <v>#DIV/0!</v>
      </c>
      <c r="G123" s="60" t="str">
        <f>VLOOKUP(PROD!$B123,ENTRADAS!$C$7:$H$300,5,0)</f>
        <v>#N/A</v>
      </c>
      <c r="H123" s="61"/>
    </row>
    <row r="124" ht="15.75" customHeight="1">
      <c r="B124" s="64"/>
      <c r="C124" s="65"/>
      <c r="D124" s="65"/>
      <c r="E124" s="66"/>
      <c r="F124" s="53" t="str">
        <f>AVERAGEIF(ENTRADAS!$C$7:C417,$B124,ENTRADAS!$F$7:F417)</f>
        <v>#DIV/0!</v>
      </c>
      <c r="G124" s="60" t="str">
        <f>VLOOKUP(PROD!$B124,ENTRADAS!$C$7:$H$300,5,0)</f>
        <v>#N/A</v>
      </c>
      <c r="H124" s="61"/>
    </row>
    <row r="125" ht="15.75" customHeight="1">
      <c r="B125" s="64"/>
      <c r="C125" s="65"/>
      <c r="D125" s="65"/>
      <c r="E125" s="66"/>
      <c r="F125" s="53" t="str">
        <f>AVERAGEIF(ENTRADAS!$C$7:C418,$B125,ENTRADAS!$F$7:F418)</f>
        <v>#DIV/0!</v>
      </c>
      <c r="G125" s="60" t="str">
        <f>VLOOKUP(PROD!$B125,ENTRADAS!$C$7:$H$300,5,0)</f>
        <v>#N/A</v>
      </c>
      <c r="H125" s="61"/>
    </row>
    <row r="126" ht="15.75" customHeight="1">
      <c r="B126" s="64"/>
      <c r="C126" s="65"/>
      <c r="D126" s="65"/>
      <c r="E126" s="66"/>
      <c r="F126" s="53" t="str">
        <f>AVERAGEIF(ENTRADAS!$C$7:C419,$B126,ENTRADAS!$F$7:F419)</f>
        <v>#DIV/0!</v>
      </c>
      <c r="G126" s="60" t="str">
        <f>VLOOKUP(PROD!$B126,ENTRADAS!$C$7:$H$300,5,0)</f>
        <v>#N/A</v>
      </c>
      <c r="H126" s="61"/>
    </row>
    <row r="127" ht="15.75" customHeight="1">
      <c r="B127" s="64"/>
      <c r="C127" s="65"/>
      <c r="D127" s="65"/>
      <c r="E127" s="66"/>
      <c r="F127" s="53" t="str">
        <f>AVERAGEIF(ENTRADAS!$C$7:C420,$B127,ENTRADAS!$F$7:F420)</f>
        <v>#DIV/0!</v>
      </c>
      <c r="G127" s="60" t="str">
        <f>VLOOKUP(PROD!$B127,ENTRADAS!$C$7:$H$300,5,0)</f>
        <v>#N/A</v>
      </c>
      <c r="H127" s="61"/>
    </row>
    <row r="128" ht="15.75" customHeight="1">
      <c r="B128" s="64"/>
      <c r="C128" s="65"/>
      <c r="D128" s="65"/>
      <c r="E128" s="66"/>
      <c r="F128" s="53" t="str">
        <f>AVERAGEIF(ENTRADAS!$C$7:C421,$B128,ENTRADAS!$F$7:F421)</f>
        <v>#DIV/0!</v>
      </c>
      <c r="G128" s="60" t="str">
        <f>VLOOKUP(PROD!$B128,ENTRADAS!$C$7:$H$300,5,0)</f>
        <v>#N/A</v>
      </c>
      <c r="H128" s="61"/>
    </row>
    <row r="129" ht="15.75" customHeight="1">
      <c r="B129" s="64"/>
      <c r="C129" s="65"/>
      <c r="D129" s="65"/>
      <c r="E129" s="66"/>
      <c r="F129" s="53" t="str">
        <f>AVERAGEIF(ENTRADAS!$C$7:C422,$B129,ENTRADAS!$F$7:F422)</f>
        <v>#DIV/0!</v>
      </c>
      <c r="G129" s="60" t="str">
        <f>VLOOKUP(PROD!$B129,ENTRADAS!$C$7:$H$300,5,0)</f>
        <v>#N/A</v>
      </c>
      <c r="H129" s="61"/>
    </row>
    <row r="130" ht="15.75" customHeight="1">
      <c r="B130" s="64"/>
      <c r="C130" s="65"/>
      <c r="D130" s="65"/>
      <c r="E130" s="66"/>
      <c r="F130" s="53" t="str">
        <f>AVERAGEIF(ENTRADAS!$C$7:C423,$B130,ENTRADAS!$F$7:F423)</f>
        <v>#DIV/0!</v>
      </c>
      <c r="G130" s="60" t="str">
        <f>VLOOKUP(PROD!$B130,ENTRADAS!$C$7:$H$300,5,0)</f>
        <v>#N/A</v>
      </c>
      <c r="H130" s="61"/>
    </row>
    <row r="131" ht="15.75" customHeight="1">
      <c r="B131" s="64"/>
      <c r="C131" s="65"/>
      <c r="D131" s="65"/>
      <c r="E131" s="66"/>
      <c r="F131" s="53" t="str">
        <f>AVERAGEIF(ENTRADAS!$C$7:C424,$B131,ENTRADAS!$F$7:F424)</f>
        <v>#DIV/0!</v>
      </c>
      <c r="G131" s="60" t="str">
        <f>VLOOKUP(PROD!$B131,ENTRADAS!$C$7:$H$300,5,0)</f>
        <v>#N/A</v>
      </c>
      <c r="H131" s="61"/>
    </row>
    <row r="132" ht="15.75" customHeight="1">
      <c r="B132" s="64"/>
      <c r="C132" s="65"/>
      <c r="D132" s="65"/>
      <c r="E132" s="66"/>
      <c r="F132" s="53" t="str">
        <f>AVERAGEIF(ENTRADAS!$C$7:C425,$B132,ENTRADAS!$F$7:F425)</f>
        <v>#DIV/0!</v>
      </c>
      <c r="G132" s="60" t="str">
        <f>VLOOKUP(PROD!$B132,ENTRADAS!$C$7:$H$300,5,0)</f>
        <v>#N/A</v>
      </c>
      <c r="H132" s="61"/>
    </row>
    <row r="133" ht="15.75" customHeight="1">
      <c r="B133" s="64"/>
      <c r="C133" s="65"/>
      <c r="D133" s="65"/>
      <c r="E133" s="66"/>
      <c r="F133" s="53" t="str">
        <f>AVERAGEIF(ENTRADAS!$C$7:C426,$B133,ENTRADAS!$F$7:F426)</f>
        <v>#DIV/0!</v>
      </c>
      <c r="G133" s="60" t="str">
        <f>VLOOKUP(PROD!$B133,ENTRADAS!$C$7:$H$300,5,0)</f>
        <v>#N/A</v>
      </c>
      <c r="H133" s="61"/>
    </row>
    <row r="134" ht="15.75" customHeight="1">
      <c r="B134" s="64"/>
      <c r="C134" s="65"/>
      <c r="D134" s="65"/>
      <c r="E134" s="66"/>
      <c r="F134" s="53" t="str">
        <f>AVERAGEIF(ENTRADAS!$C$7:C427,$B134,ENTRADAS!$F$7:F427)</f>
        <v>#DIV/0!</v>
      </c>
      <c r="G134" s="60" t="str">
        <f>VLOOKUP(PROD!$B134,ENTRADAS!$C$7:$H$300,5,0)</f>
        <v>#N/A</v>
      </c>
      <c r="H134" s="61"/>
    </row>
    <row r="135" ht="15.75" customHeight="1">
      <c r="B135" s="64"/>
      <c r="C135" s="65"/>
      <c r="D135" s="65"/>
      <c r="E135" s="66"/>
      <c r="F135" s="53" t="str">
        <f>AVERAGEIF(ENTRADAS!$C$7:C428,$B135,ENTRADAS!$F$7:F428)</f>
        <v>#DIV/0!</v>
      </c>
      <c r="G135" s="60" t="str">
        <f>VLOOKUP(PROD!$B135,ENTRADAS!$C$7:$H$300,5,0)</f>
        <v>#N/A</v>
      </c>
      <c r="H135" s="61"/>
    </row>
    <row r="136" ht="15.75" customHeight="1">
      <c r="B136" s="64"/>
      <c r="C136" s="65"/>
      <c r="D136" s="65"/>
      <c r="E136" s="66"/>
      <c r="F136" s="53" t="str">
        <f>AVERAGEIF(ENTRADAS!$C$7:C429,$B136,ENTRADAS!$F$7:F429)</f>
        <v>#DIV/0!</v>
      </c>
      <c r="G136" s="60" t="str">
        <f>VLOOKUP(PROD!$B136,ENTRADAS!$C$7:$H$300,5,0)</f>
        <v>#N/A</v>
      </c>
      <c r="H136" s="61"/>
    </row>
    <row r="137" ht="15.75" customHeight="1">
      <c r="B137" s="64"/>
      <c r="C137" s="65"/>
      <c r="D137" s="65"/>
      <c r="E137" s="66"/>
      <c r="F137" s="53" t="str">
        <f>AVERAGEIF(ENTRADAS!$C$7:C430,$B137,ENTRADAS!$F$7:F430)</f>
        <v>#DIV/0!</v>
      </c>
      <c r="G137" s="60" t="str">
        <f>VLOOKUP(PROD!$B137,ENTRADAS!$C$7:$H$300,5,0)</f>
        <v>#N/A</v>
      </c>
      <c r="H137" s="61"/>
    </row>
    <row r="138" ht="15.75" customHeight="1">
      <c r="B138" s="64"/>
      <c r="C138" s="65"/>
      <c r="D138" s="65"/>
      <c r="E138" s="66"/>
      <c r="F138" s="53" t="str">
        <f>AVERAGEIF(ENTRADAS!$C$7:C431,$B138,ENTRADAS!$F$7:F431)</f>
        <v>#DIV/0!</v>
      </c>
      <c r="G138" s="60" t="str">
        <f>VLOOKUP(PROD!$B138,ENTRADAS!$C$7:$H$300,5,0)</f>
        <v>#N/A</v>
      </c>
      <c r="H138" s="61"/>
    </row>
    <row r="139" ht="15.75" customHeight="1">
      <c r="B139" s="64"/>
      <c r="C139" s="65"/>
      <c r="D139" s="65"/>
      <c r="E139" s="66"/>
      <c r="F139" s="53" t="str">
        <f>AVERAGEIF(ENTRADAS!$C$7:C432,$B139,ENTRADAS!$F$7:F432)</f>
        <v>#DIV/0!</v>
      </c>
      <c r="G139" s="60" t="str">
        <f>VLOOKUP(PROD!$B139,ENTRADAS!$C$7:$H$300,5,0)</f>
        <v>#N/A</v>
      </c>
      <c r="H139" s="61"/>
    </row>
    <row r="140" ht="15.75" customHeight="1">
      <c r="B140" s="64"/>
      <c r="C140" s="65"/>
      <c r="D140" s="65"/>
      <c r="E140" s="66"/>
      <c r="F140" s="53" t="str">
        <f>AVERAGEIF(ENTRADAS!$C$7:C433,$B140,ENTRADAS!$F$7:F433)</f>
        <v>#DIV/0!</v>
      </c>
      <c r="G140" s="60" t="str">
        <f>VLOOKUP(PROD!$B140,ENTRADAS!$C$7:$H$300,5,0)</f>
        <v>#N/A</v>
      </c>
      <c r="H140" s="61"/>
    </row>
    <row r="141" ht="15.75" customHeight="1">
      <c r="B141" s="64"/>
      <c r="C141" s="65"/>
      <c r="D141" s="65"/>
      <c r="E141" s="66"/>
      <c r="F141" s="53" t="str">
        <f>AVERAGEIF(ENTRADAS!$C$7:C434,$B141,ENTRADAS!$F$7:F434)</f>
        <v>#DIV/0!</v>
      </c>
      <c r="G141" s="60" t="str">
        <f>VLOOKUP(PROD!$B141,ENTRADAS!$C$7:$H$300,5,0)</f>
        <v>#N/A</v>
      </c>
      <c r="H141" s="61"/>
    </row>
    <row r="142" ht="15.75" customHeight="1">
      <c r="B142" s="64"/>
      <c r="C142" s="65"/>
      <c r="D142" s="65"/>
      <c r="E142" s="66"/>
      <c r="F142" s="53" t="str">
        <f>AVERAGEIF(ENTRADAS!$C$7:C435,$B142,ENTRADAS!$F$7:F435)</f>
        <v>#DIV/0!</v>
      </c>
      <c r="G142" s="60" t="str">
        <f>VLOOKUP(PROD!$B142,ENTRADAS!$C$7:$H$300,5,0)</f>
        <v>#N/A</v>
      </c>
      <c r="H142" s="61"/>
    </row>
    <row r="143" ht="15.75" customHeight="1">
      <c r="B143" s="64"/>
      <c r="C143" s="65"/>
      <c r="D143" s="65"/>
      <c r="E143" s="66"/>
      <c r="F143" s="53" t="str">
        <f>AVERAGEIF(ENTRADAS!$C$7:C436,$B143,ENTRADAS!$F$7:F436)</f>
        <v>#DIV/0!</v>
      </c>
      <c r="G143" s="60" t="str">
        <f>VLOOKUP(PROD!$B143,ENTRADAS!$C$7:$H$300,5,0)</f>
        <v>#N/A</v>
      </c>
      <c r="H143" s="61"/>
    </row>
    <row r="144" ht="15.75" customHeight="1">
      <c r="B144" s="64"/>
      <c r="C144" s="65"/>
      <c r="D144" s="65"/>
      <c r="E144" s="66"/>
      <c r="F144" s="53" t="str">
        <f>AVERAGEIF(ENTRADAS!$C$7:C437,$B144,ENTRADAS!$F$7:F437)</f>
        <v>#DIV/0!</v>
      </c>
      <c r="G144" s="60" t="str">
        <f>VLOOKUP(PROD!$B144,ENTRADAS!$C$7:$H$300,5,0)</f>
        <v>#N/A</v>
      </c>
      <c r="H144" s="61"/>
    </row>
    <row r="145" ht="15.75" customHeight="1">
      <c r="B145" s="64"/>
      <c r="C145" s="65"/>
      <c r="D145" s="65"/>
      <c r="E145" s="66"/>
      <c r="F145" s="53" t="str">
        <f>AVERAGEIF(ENTRADAS!$C$7:C438,$B145,ENTRADAS!$F$7:F438)</f>
        <v>#DIV/0!</v>
      </c>
      <c r="G145" s="60" t="str">
        <f>VLOOKUP(PROD!$B145,ENTRADAS!$C$7:$H$300,5,0)</f>
        <v>#N/A</v>
      </c>
      <c r="H145" s="61"/>
    </row>
    <row r="146" ht="15.75" customHeight="1">
      <c r="B146" s="64"/>
      <c r="C146" s="65"/>
      <c r="D146" s="65"/>
      <c r="E146" s="66"/>
      <c r="F146" s="53" t="str">
        <f>AVERAGEIF(ENTRADAS!$C$7:C439,$B146,ENTRADAS!$F$7:F439)</f>
        <v>#DIV/0!</v>
      </c>
      <c r="G146" s="60" t="str">
        <f>VLOOKUP(PROD!$B146,ENTRADAS!$C$7:$H$300,5,0)</f>
        <v>#N/A</v>
      </c>
      <c r="H146" s="61"/>
    </row>
    <row r="147" ht="15.75" customHeight="1">
      <c r="B147" s="64"/>
      <c r="C147" s="65"/>
      <c r="D147" s="65"/>
      <c r="E147" s="66"/>
      <c r="F147" s="53" t="str">
        <f>AVERAGEIF(ENTRADAS!$C$7:C440,$B147,ENTRADAS!$F$7:F440)</f>
        <v>#DIV/0!</v>
      </c>
      <c r="G147" s="60" t="str">
        <f>VLOOKUP(PROD!$B147,ENTRADAS!$C$7:$H$300,5,0)</f>
        <v>#N/A</v>
      </c>
      <c r="H147" s="61"/>
    </row>
    <row r="148" ht="15.75" customHeight="1">
      <c r="B148" s="64"/>
      <c r="C148" s="65"/>
      <c r="D148" s="65"/>
      <c r="E148" s="66"/>
      <c r="F148" s="53" t="str">
        <f>AVERAGEIF(ENTRADAS!$C$7:C441,$B148,ENTRADAS!$F$7:F441)</f>
        <v>#DIV/0!</v>
      </c>
      <c r="G148" s="60" t="str">
        <f>VLOOKUP(PROD!$B148,ENTRADAS!$C$7:$H$300,5,0)</f>
        <v>#N/A</v>
      </c>
      <c r="H148" s="61"/>
    </row>
    <row r="149" ht="15.75" customHeight="1">
      <c r="B149" s="64"/>
      <c r="C149" s="65"/>
      <c r="D149" s="65"/>
      <c r="E149" s="66"/>
      <c r="F149" s="53" t="str">
        <f>AVERAGEIF(ENTRADAS!$C$7:C442,$B149,ENTRADAS!$F$7:F442)</f>
        <v>#DIV/0!</v>
      </c>
      <c r="G149" s="60" t="str">
        <f>VLOOKUP(PROD!$B149,ENTRADAS!$C$7:$H$300,5,0)</f>
        <v>#N/A</v>
      </c>
      <c r="H149" s="61"/>
    </row>
    <row r="150" ht="15.75" customHeight="1">
      <c r="B150" s="64"/>
      <c r="C150" s="65"/>
      <c r="D150" s="65"/>
      <c r="E150" s="66"/>
      <c r="F150" s="53" t="str">
        <f>AVERAGEIF(ENTRADAS!$C$7:C443,$B150,ENTRADAS!$F$7:F443)</f>
        <v>#DIV/0!</v>
      </c>
      <c r="G150" s="60" t="str">
        <f>VLOOKUP(PROD!$B150,ENTRADAS!$C$7:$H$300,5,0)</f>
        <v>#N/A</v>
      </c>
      <c r="H150" s="61"/>
    </row>
    <row r="151" ht="15.75" customHeight="1">
      <c r="B151" s="64"/>
      <c r="C151" s="65"/>
      <c r="D151" s="65"/>
      <c r="E151" s="66"/>
      <c r="F151" s="53" t="str">
        <f>AVERAGEIF(ENTRADAS!$C$7:C444,$B151,ENTRADAS!$F$7:F444)</f>
        <v>#DIV/0!</v>
      </c>
      <c r="G151" s="60" t="str">
        <f>VLOOKUP(PROD!$B151,ENTRADAS!$C$7:$H$300,5,0)</f>
        <v>#N/A</v>
      </c>
      <c r="H151" s="61"/>
    </row>
    <row r="152" ht="15.75" customHeight="1">
      <c r="B152" s="64"/>
      <c r="C152" s="65"/>
      <c r="D152" s="65"/>
      <c r="E152" s="66"/>
      <c r="F152" s="53" t="str">
        <f>AVERAGEIF(ENTRADAS!$C$7:C445,$B152,ENTRADAS!$F$7:F445)</f>
        <v>#DIV/0!</v>
      </c>
      <c r="G152" s="60" t="str">
        <f>VLOOKUP(PROD!$B152,ENTRADAS!$C$7:$H$300,5,0)</f>
        <v>#N/A</v>
      </c>
      <c r="H152" s="61"/>
    </row>
    <row r="153" ht="15.75" customHeight="1">
      <c r="B153" s="64"/>
      <c r="C153" s="65"/>
      <c r="D153" s="65"/>
      <c r="E153" s="66"/>
      <c r="F153" s="53" t="str">
        <f>AVERAGEIF(ENTRADAS!$C$7:C446,$B153,ENTRADAS!$F$7:F446)</f>
        <v>#DIV/0!</v>
      </c>
      <c r="G153" s="60" t="str">
        <f>VLOOKUP(PROD!$B153,ENTRADAS!$C$7:$H$300,5,0)</f>
        <v>#N/A</v>
      </c>
      <c r="H153" s="61"/>
    </row>
    <row r="154" ht="15.75" customHeight="1">
      <c r="B154" s="64"/>
      <c r="C154" s="65"/>
      <c r="D154" s="65"/>
      <c r="E154" s="66"/>
      <c r="F154" s="53" t="str">
        <f>AVERAGEIF(ENTRADAS!$C$7:C447,$B154,ENTRADAS!$F$7:F447)</f>
        <v>#DIV/0!</v>
      </c>
      <c r="G154" s="60" t="str">
        <f>VLOOKUP(PROD!$B154,ENTRADAS!$C$7:$H$300,5,0)</f>
        <v>#N/A</v>
      </c>
      <c r="H154" s="61"/>
    </row>
    <row r="155" ht="15.75" customHeight="1">
      <c r="B155" s="64"/>
      <c r="C155" s="65"/>
      <c r="D155" s="65"/>
      <c r="E155" s="66"/>
      <c r="F155" s="53" t="str">
        <f>AVERAGEIF(ENTRADAS!$C$7:C448,$B155,ENTRADAS!$F$7:F448)</f>
        <v>#DIV/0!</v>
      </c>
      <c r="G155" s="60" t="str">
        <f>VLOOKUP(PROD!$B155,ENTRADAS!$C$7:$H$300,5,0)</f>
        <v>#N/A</v>
      </c>
      <c r="H155" s="61"/>
    </row>
    <row r="156" ht="15.75" customHeight="1">
      <c r="B156" s="64"/>
      <c r="C156" s="65"/>
      <c r="D156" s="65"/>
      <c r="E156" s="66"/>
      <c r="F156" s="53" t="str">
        <f>AVERAGEIF(ENTRADAS!$C$7:C449,$B156,ENTRADAS!$F$7:F449)</f>
        <v>#DIV/0!</v>
      </c>
      <c r="G156" s="60" t="str">
        <f>VLOOKUP(PROD!$B156,ENTRADAS!$C$7:$H$300,5,0)</f>
        <v>#N/A</v>
      </c>
      <c r="H156" s="61"/>
    </row>
    <row r="157" ht="15.75" customHeight="1">
      <c r="B157" s="64"/>
      <c r="C157" s="65"/>
      <c r="D157" s="65"/>
      <c r="E157" s="66"/>
      <c r="F157" s="53" t="str">
        <f>AVERAGEIF(ENTRADAS!$C$7:C450,$B157,ENTRADAS!$F$7:F450)</f>
        <v>#DIV/0!</v>
      </c>
      <c r="G157" s="60" t="str">
        <f>VLOOKUP(PROD!$B157,ENTRADAS!$C$7:$H$300,5,0)</f>
        <v>#N/A</v>
      </c>
      <c r="H157" s="61"/>
    </row>
    <row r="158" ht="15.75" customHeight="1">
      <c r="B158" s="64"/>
      <c r="C158" s="65"/>
      <c r="D158" s="65"/>
      <c r="E158" s="66"/>
      <c r="F158" s="53" t="str">
        <f>AVERAGEIF(ENTRADAS!$C$7:C451,$B158,ENTRADAS!$F$7:F451)</f>
        <v>#DIV/0!</v>
      </c>
      <c r="G158" s="60" t="str">
        <f>VLOOKUP(PROD!$B158,ENTRADAS!$C$7:$H$300,5,0)</f>
        <v>#N/A</v>
      </c>
      <c r="H158" s="61"/>
    </row>
    <row r="159" ht="15.75" customHeight="1">
      <c r="B159" s="64"/>
      <c r="C159" s="65"/>
      <c r="D159" s="65"/>
      <c r="E159" s="66"/>
      <c r="F159" s="53" t="str">
        <f>AVERAGEIF(ENTRADAS!$C$7:C452,$B159,ENTRADAS!$F$7:F452)</f>
        <v>#DIV/0!</v>
      </c>
      <c r="G159" s="60" t="str">
        <f>VLOOKUP(PROD!$B159,ENTRADAS!$C$7:$H$300,5,0)</f>
        <v>#N/A</v>
      </c>
      <c r="H159" s="61"/>
    </row>
    <row r="160" ht="15.75" customHeight="1">
      <c r="B160" s="64"/>
      <c r="C160" s="65"/>
      <c r="D160" s="65"/>
      <c r="E160" s="66"/>
      <c r="F160" s="53" t="str">
        <f>AVERAGEIF(ENTRADAS!$C$7:C453,$B160,ENTRADAS!$F$7:F453)</f>
        <v>#DIV/0!</v>
      </c>
      <c r="G160" s="60" t="str">
        <f>VLOOKUP(PROD!$B160,ENTRADAS!$C$7:$H$300,5,0)</f>
        <v>#N/A</v>
      </c>
      <c r="H160" s="61"/>
    </row>
    <row r="161" ht="15.75" customHeight="1">
      <c r="B161" s="64"/>
      <c r="C161" s="65"/>
      <c r="D161" s="65"/>
      <c r="E161" s="66"/>
      <c r="F161" s="53" t="str">
        <f>AVERAGEIF(ENTRADAS!$C$7:C454,$B161,ENTRADAS!$F$7:F454)</f>
        <v>#DIV/0!</v>
      </c>
      <c r="G161" s="60" t="str">
        <f>VLOOKUP(PROD!$B161,ENTRADAS!$C$7:$H$300,5,0)</f>
        <v>#N/A</v>
      </c>
      <c r="H161" s="61"/>
    </row>
    <row r="162" ht="15.75" customHeight="1">
      <c r="B162" s="64"/>
      <c r="C162" s="65"/>
      <c r="D162" s="65"/>
      <c r="E162" s="66"/>
      <c r="F162" s="53" t="str">
        <f>AVERAGEIF(ENTRADAS!$C$7:C455,$B162,ENTRADAS!$F$7:F455)</f>
        <v>#DIV/0!</v>
      </c>
      <c r="G162" s="60" t="str">
        <f>VLOOKUP(PROD!$B162,ENTRADAS!$C$7:$H$300,5,0)</f>
        <v>#N/A</v>
      </c>
      <c r="H162" s="61"/>
    </row>
    <row r="163" ht="15.75" customHeight="1">
      <c r="B163" s="64"/>
      <c r="C163" s="65"/>
      <c r="D163" s="65"/>
      <c r="E163" s="66"/>
      <c r="F163" s="53" t="str">
        <f>AVERAGEIF(ENTRADAS!$C$7:C456,$B163,ENTRADAS!$F$7:F456)</f>
        <v>#DIV/0!</v>
      </c>
      <c r="G163" s="60" t="str">
        <f>VLOOKUP(PROD!$B163,ENTRADAS!$C$7:$H$300,5,0)</f>
        <v>#N/A</v>
      </c>
      <c r="H163" s="61"/>
    </row>
    <row r="164" ht="15.75" customHeight="1">
      <c r="B164" s="64"/>
      <c r="C164" s="65"/>
      <c r="D164" s="65"/>
      <c r="E164" s="66"/>
      <c r="F164" s="53" t="str">
        <f>AVERAGEIF(ENTRADAS!$C$7:C457,$B164,ENTRADAS!$F$7:F457)</f>
        <v>#DIV/0!</v>
      </c>
      <c r="G164" s="60" t="str">
        <f>VLOOKUP(PROD!$B164,ENTRADAS!$C$7:$H$300,5,0)</f>
        <v>#N/A</v>
      </c>
      <c r="H164" s="61"/>
    </row>
    <row r="165" ht="15.75" customHeight="1">
      <c r="B165" s="64"/>
      <c r="C165" s="65"/>
      <c r="D165" s="65"/>
      <c r="E165" s="66"/>
      <c r="F165" s="53" t="str">
        <f>AVERAGEIF(ENTRADAS!$C$7:C458,$B165,ENTRADAS!$F$7:F458)</f>
        <v>#DIV/0!</v>
      </c>
      <c r="G165" s="60" t="str">
        <f>VLOOKUP(PROD!$B165,ENTRADAS!$C$7:$H$300,5,0)</f>
        <v>#N/A</v>
      </c>
      <c r="H165" s="61"/>
    </row>
    <row r="166" ht="15.75" customHeight="1">
      <c r="B166" s="64"/>
      <c r="C166" s="65"/>
      <c r="D166" s="65"/>
      <c r="E166" s="66"/>
      <c r="F166" s="53" t="str">
        <f>AVERAGEIF(ENTRADAS!$C$7:C459,$B166,ENTRADAS!$F$7:F459)</f>
        <v>#DIV/0!</v>
      </c>
      <c r="G166" s="60" t="str">
        <f>VLOOKUP(PROD!$B166,ENTRADAS!$C$7:$H$300,5,0)</f>
        <v>#N/A</v>
      </c>
      <c r="H166" s="61"/>
    </row>
    <row r="167" ht="15.75" customHeight="1">
      <c r="B167" s="64"/>
      <c r="C167" s="65"/>
      <c r="D167" s="65"/>
      <c r="E167" s="66"/>
      <c r="F167" s="53" t="str">
        <f>AVERAGEIF(ENTRADAS!$C$7:C460,$B167,ENTRADAS!$F$7:F460)</f>
        <v>#DIV/0!</v>
      </c>
      <c r="G167" s="60" t="str">
        <f>VLOOKUP(PROD!$B167,ENTRADAS!$C$7:$H$300,5,0)</f>
        <v>#N/A</v>
      </c>
      <c r="H167" s="61"/>
    </row>
    <row r="168" ht="15.75" customHeight="1">
      <c r="B168" s="64"/>
      <c r="C168" s="65"/>
      <c r="D168" s="65"/>
      <c r="E168" s="66"/>
      <c r="F168" s="53" t="str">
        <f>AVERAGEIF(ENTRADAS!$C$7:C461,$B168,ENTRADAS!$F$7:F461)</f>
        <v>#DIV/0!</v>
      </c>
      <c r="G168" s="60" t="str">
        <f>VLOOKUP(PROD!$B168,ENTRADAS!$C$7:$H$300,5,0)</f>
        <v>#N/A</v>
      </c>
      <c r="H168" s="61"/>
    </row>
    <row r="169" ht="15.75" customHeight="1">
      <c r="B169" s="64"/>
      <c r="C169" s="65"/>
      <c r="D169" s="65"/>
      <c r="E169" s="66"/>
      <c r="F169" s="53" t="str">
        <f>AVERAGEIF(ENTRADAS!$C$7:C462,$B169,ENTRADAS!$F$7:F462)</f>
        <v>#DIV/0!</v>
      </c>
      <c r="G169" s="60" t="str">
        <f>VLOOKUP(PROD!$B169,ENTRADAS!$C$7:$H$300,5,0)</f>
        <v>#N/A</v>
      </c>
      <c r="H169" s="61"/>
    </row>
    <row r="170" ht="15.75" customHeight="1">
      <c r="B170" s="64"/>
      <c r="C170" s="65"/>
      <c r="D170" s="65"/>
      <c r="E170" s="66"/>
      <c r="F170" s="53" t="str">
        <f>AVERAGEIF(ENTRADAS!$C$7:C463,$B170,ENTRADAS!$F$7:F463)</f>
        <v>#DIV/0!</v>
      </c>
      <c r="G170" s="60" t="str">
        <f>VLOOKUP(PROD!$B170,ENTRADAS!$C$7:$H$300,5,0)</f>
        <v>#N/A</v>
      </c>
      <c r="H170" s="61"/>
    </row>
    <row r="171" ht="15.75" customHeight="1">
      <c r="B171" s="64"/>
      <c r="C171" s="65"/>
      <c r="D171" s="65"/>
      <c r="E171" s="66"/>
      <c r="F171" s="53" t="str">
        <f>AVERAGEIF(ENTRADAS!$C$7:C464,$B171,ENTRADAS!$F$7:F464)</f>
        <v>#DIV/0!</v>
      </c>
      <c r="G171" s="60" t="str">
        <f>VLOOKUP(PROD!$B171,ENTRADAS!$C$7:$H$300,5,0)</f>
        <v>#N/A</v>
      </c>
      <c r="H171" s="61"/>
    </row>
    <row r="172" ht="15.75" customHeight="1">
      <c r="B172" s="64"/>
      <c r="C172" s="65"/>
      <c r="D172" s="65"/>
      <c r="E172" s="66"/>
      <c r="F172" s="53" t="str">
        <f>AVERAGEIF(ENTRADAS!$C$7:C465,$B172,ENTRADAS!$F$7:F465)</f>
        <v>#DIV/0!</v>
      </c>
      <c r="G172" s="60" t="str">
        <f>VLOOKUP(PROD!$B172,ENTRADAS!$C$7:$H$300,5,0)</f>
        <v>#N/A</v>
      </c>
      <c r="H172" s="61"/>
    </row>
    <row r="173" ht="15.75" customHeight="1">
      <c r="B173" s="64"/>
      <c r="C173" s="65"/>
      <c r="D173" s="65"/>
      <c r="E173" s="66"/>
      <c r="F173" s="53" t="str">
        <f>AVERAGEIF(ENTRADAS!$C$7:C466,$B173,ENTRADAS!$F$7:F466)</f>
        <v>#DIV/0!</v>
      </c>
      <c r="G173" s="60" t="str">
        <f>VLOOKUP(PROD!$B173,ENTRADAS!$C$7:$H$300,5,0)</f>
        <v>#N/A</v>
      </c>
      <c r="H173" s="61"/>
    </row>
    <row r="174" ht="15.75" customHeight="1">
      <c r="B174" s="64"/>
      <c r="C174" s="65"/>
      <c r="D174" s="65"/>
      <c r="E174" s="66"/>
      <c r="F174" s="53" t="str">
        <f>AVERAGEIF(ENTRADAS!$C$7:C467,$B174,ENTRADAS!$F$7:F467)</f>
        <v>#DIV/0!</v>
      </c>
      <c r="G174" s="60" t="str">
        <f>VLOOKUP(PROD!$B174,ENTRADAS!$C$7:$H$300,5,0)</f>
        <v>#N/A</v>
      </c>
      <c r="H174" s="61"/>
    </row>
    <row r="175" ht="15.75" customHeight="1">
      <c r="B175" s="64"/>
      <c r="C175" s="65"/>
      <c r="D175" s="65"/>
      <c r="E175" s="66"/>
      <c r="F175" s="53" t="str">
        <f>AVERAGEIF(ENTRADAS!$C$7:C468,$B175,ENTRADAS!$F$7:F468)</f>
        <v>#DIV/0!</v>
      </c>
      <c r="G175" s="60" t="str">
        <f>VLOOKUP(PROD!$B175,ENTRADAS!$C$7:$H$300,5,0)</f>
        <v>#N/A</v>
      </c>
      <c r="H175" s="61"/>
    </row>
    <row r="176" ht="15.75" customHeight="1">
      <c r="B176" s="64"/>
      <c r="C176" s="65"/>
      <c r="D176" s="65"/>
      <c r="E176" s="66"/>
      <c r="F176" s="53" t="str">
        <f>AVERAGEIF(ENTRADAS!$C$7:C469,$B176,ENTRADAS!$F$7:F469)</f>
        <v>#DIV/0!</v>
      </c>
      <c r="G176" s="60" t="str">
        <f>VLOOKUP(PROD!$B176,ENTRADAS!$C$7:$H$300,5,0)</f>
        <v>#N/A</v>
      </c>
      <c r="H176" s="61"/>
    </row>
    <row r="177" ht="15.75" customHeight="1">
      <c r="B177" s="64"/>
      <c r="C177" s="65"/>
      <c r="D177" s="65"/>
      <c r="E177" s="66"/>
      <c r="F177" s="53" t="str">
        <f>AVERAGEIF(ENTRADAS!$C$7:C470,$B177,ENTRADAS!$F$7:F470)</f>
        <v>#DIV/0!</v>
      </c>
      <c r="G177" s="60" t="str">
        <f>VLOOKUP(PROD!$B177,ENTRADAS!$C$7:$H$300,5,0)</f>
        <v>#N/A</v>
      </c>
      <c r="H177" s="61"/>
    </row>
    <row r="178" ht="15.75" customHeight="1">
      <c r="B178" s="64"/>
      <c r="C178" s="65"/>
      <c r="D178" s="65"/>
      <c r="E178" s="66"/>
      <c r="F178" s="53" t="str">
        <f>AVERAGEIF(ENTRADAS!$C$7:C471,$B178,ENTRADAS!$F$7:F471)</f>
        <v>#DIV/0!</v>
      </c>
      <c r="G178" s="60" t="str">
        <f>VLOOKUP(PROD!$B178,ENTRADAS!$C$7:$H$300,5,0)</f>
        <v>#N/A</v>
      </c>
      <c r="H178" s="61"/>
    </row>
    <row r="179" ht="15.75" customHeight="1">
      <c r="B179" s="64"/>
      <c r="C179" s="65"/>
      <c r="D179" s="65"/>
      <c r="E179" s="66"/>
      <c r="F179" s="53" t="str">
        <f>AVERAGEIF(ENTRADAS!$C$7:C472,$B179,ENTRADAS!$F$7:F472)</f>
        <v>#DIV/0!</v>
      </c>
      <c r="G179" s="60" t="str">
        <f>VLOOKUP(PROD!$B179,ENTRADAS!$C$7:$H$300,5,0)</f>
        <v>#N/A</v>
      </c>
      <c r="H179" s="61"/>
    </row>
    <row r="180" ht="15.75" customHeight="1">
      <c r="B180" s="64"/>
      <c r="C180" s="65"/>
      <c r="D180" s="65"/>
      <c r="E180" s="66"/>
      <c r="F180" s="53" t="str">
        <f>AVERAGEIF(ENTRADAS!$C$7:C473,$B180,ENTRADAS!$F$7:F473)</f>
        <v>#DIV/0!</v>
      </c>
      <c r="G180" s="60" t="str">
        <f>VLOOKUP(PROD!$B180,ENTRADAS!$C$7:$H$300,5,0)</f>
        <v>#N/A</v>
      </c>
      <c r="H180" s="61"/>
    </row>
    <row r="181" ht="15.75" customHeight="1">
      <c r="B181" s="64"/>
      <c r="C181" s="65"/>
      <c r="D181" s="65"/>
      <c r="E181" s="66"/>
      <c r="F181" s="53" t="str">
        <f>AVERAGEIF(ENTRADAS!$C$7:C474,$B181,ENTRADAS!$F$7:F474)</f>
        <v>#DIV/0!</v>
      </c>
      <c r="G181" s="60" t="str">
        <f>VLOOKUP(PROD!$B181,ENTRADAS!$C$7:$H$300,5,0)</f>
        <v>#N/A</v>
      </c>
      <c r="H181" s="61"/>
    </row>
    <row r="182" ht="15.75" customHeight="1">
      <c r="B182" s="64"/>
      <c r="C182" s="65"/>
      <c r="D182" s="65"/>
      <c r="E182" s="66"/>
      <c r="F182" s="53" t="str">
        <f>AVERAGEIF(ENTRADAS!$C$7:C475,$B182,ENTRADAS!$F$7:F475)</f>
        <v>#DIV/0!</v>
      </c>
      <c r="G182" s="60" t="str">
        <f>VLOOKUP(PROD!$B182,ENTRADAS!$C$7:$H$300,5,0)</f>
        <v>#N/A</v>
      </c>
      <c r="H182" s="61"/>
    </row>
    <row r="183" ht="15.75" customHeight="1">
      <c r="B183" s="64"/>
      <c r="C183" s="65"/>
      <c r="D183" s="65"/>
      <c r="E183" s="66"/>
      <c r="F183" s="53" t="str">
        <f>AVERAGEIF(ENTRADAS!$C$7:C476,$B183,ENTRADAS!$F$7:F476)</f>
        <v>#DIV/0!</v>
      </c>
      <c r="G183" s="60" t="str">
        <f>VLOOKUP(PROD!$B183,ENTRADAS!$C$7:$H$300,5,0)</f>
        <v>#N/A</v>
      </c>
      <c r="H183" s="61"/>
    </row>
    <row r="184" ht="15.75" customHeight="1">
      <c r="B184" s="64"/>
      <c r="C184" s="65"/>
      <c r="D184" s="65"/>
      <c r="E184" s="66"/>
      <c r="F184" s="53" t="str">
        <f>AVERAGEIF(ENTRADAS!$C$7:C477,$B184,ENTRADAS!$F$7:F477)</f>
        <v>#DIV/0!</v>
      </c>
      <c r="G184" s="60" t="str">
        <f>VLOOKUP(PROD!$B184,ENTRADAS!$C$7:$H$300,5,0)</f>
        <v>#N/A</v>
      </c>
      <c r="H184" s="61"/>
    </row>
    <row r="185" ht="15.75" customHeight="1">
      <c r="B185" s="64"/>
      <c r="C185" s="65"/>
      <c r="D185" s="65"/>
      <c r="E185" s="66"/>
      <c r="F185" s="53" t="str">
        <f>AVERAGEIF(ENTRADAS!$C$7:C478,$B185,ENTRADAS!$F$7:F478)</f>
        <v>#DIV/0!</v>
      </c>
      <c r="G185" s="60" t="str">
        <f>VLOOKUP(PROD!$B185,ENTRADAS!$C$7:$H$300,5,0)</f>
        <v>#N/A</v>
      </c>
      <c r="H185" s="61"/>
    </row>
    <row r="186" ht="15.75" customHeight="1">
      <c r="B186" s="64"/>
      <c r="C186" s="65"/>
      <c r="D186" s="65"/>
      <c r="E186" s="66"/>
      <c r="F186" s="53" t="str">
        <f>AVERAGEIF(ENTRADAS!$C$7:C479,$B186,ENTRADAS!$F$7:F479)</f>
        <v>#DIV/0!</v>
      </c>
      <c r="G186" s="60" t="str">
        <f>VLOOKUP(PROD!$B186,ENTRADAS!$C$7:$H$300,5,0)</f>
        <v>#N/A</v>
      </c>
      <c r="H186" s="61"/>
    </row>
    <row r="187" ht="15.75" customHeight="1">
      <c r="B187" s="64"/>
      <c r="C187" s="65"/>
      <c r="D187" s="65"/>
      <c r="E187" s="66"/>
      <c r="F187" s="53" t="str">
        <f>AVERAGEIF(ENTRADAS!$C$7:C480,$B187,ENTRADAS!$F$7:F480)</f>
        <v>#DIV/0!</v>
      </c>
      <c r="G187" s="60" t="str">
        <f>VLOOKUP(PROD!$B187,ENTRADAS!$C$7:$H$300,5,0)</f>
        <v>#N/A</v>
      </c>
      <c r="H187" s="61"/>
    </row>
    <row r="188" ht="15.75" customHeight="1">
      <c r="B188" s="64"/>
      <c r="C188" s="65"/>
      <c r="D188" s="65"/>
      <c r="E188" s="66"/>
      <c r="F188" s="53" t="str">
        <f>AVERAGEIF(ENTRADAS!$C$7:C481,$B188,ENTRADAS!$F$7:F481)</f>
        <v>#DIV/0!</v>
      </c>
      <c r="G188" s="60" t="str">
        <f>VLOOKUP(PROD!$B188,ENTRADAS!$C$7:$H$300,5,0)</f>
        <v>#N/A</v>
      </c>
      <c r="H188" s="61"/>
    </row>
    <row r="189" ht="15.75" customHeight="1">
      <c r="B189" s="64"/>
      <c r="C189" s="65"/>
      <c r="D189" s="65"/>
      <c r="E189" s="66"/>
      <c r="F189" s="53" t="str">
        <f>AVERAGEIF(ENTRADAS!$C$7:C482,$B189,ENTRADAS!$F$7:F482)</f>
        <v>#DIV/0!</v>
      </c>
      <c r="G189" s="60" t="str">
        <f>VLOOKUP(PROD!$B189,ENTRADAS!$C$7:$H$300,5,0)</f>
        <v>#N/A</v>
      </c>
      <c r="H189" s="61"/>
    </row>
    <row r="190" ht="15.75" customHeight="1">
      <c r="B190" s="64"/>
      <c r="C190" s="65"/>
      <c r="D190" s="65"/>
      <c r="E190" s="66"/>
      <c r="F190" s="53" t="str">
        <f>AVERAGEIF(ENTRADAS!$C$7:C483,$B190,ENTRADAS!$F$7:F483)</f>
        <v>#DIV/0!</v>
      </c>
      <c r="G190" s="60" t="str">
        <f>VLOOKUP(PROD!$B190,ENTRADAS!$C$7:$H$300,5,0)</f>
        <v>#N/A</v>
      </c>
      <c r="H190" s="61"/>
    </row>
    <row r="191" ht="15.75" customHeight="1">
      <c r="B191" s="64"/>
      <c r="C191" s="65"/>
      <c r="D191" s="65"/>
      <c r="E191" s="66"/>
      <c r="F191" s="53" t="str">
        <f>AVERAGEIF(ENTRADAS!$C$7:C484,$B191,ENTRADAS!$F$7:F484)</f>
        <v>#DIV/0!</v>
      </c>
      <c r="G191" s="60" t="str">
        <f>VLOOKUP(PROD!$B191,ENTRADAS!$C$7:$H$300,5,0)</f>
        <v>#N/A</v>
      </c>
      <c r="H191" s="61"/>
    </row>
    <row r="192" ht="15.75" customHeight="1">
      <c r="B192" s="64"/>
      <c r="C192" s="65"/>
      <c r="D192" s="65"/>
      <c r="E192" s="66"/>
      <c r="F192" s="53" t="str">
        <f>AVERAGEIF(ENTRADAS!$C$7:C485,$B192,ENTRADAS!$F$7:F485)</f>
        <v>#DIV/0!</v>
      </c>
      <c r="G192" s="60" t="str">
        <f>VLOOKUP(PROD!$B192,ENTRADAS!$C$7:$H$300,5,0)</f>
        <v>#N/A</v>
      </c>
      <c r="H192" s="61"/>
    </row>
    <row r="193" ht="15.75" customHeight="1">
      <c r="B193" s="64"/>
      <c r="C193" s="65"/>
      <c r="D193" s="65"/>
      <c r="E193" s="66"/>
      <c r="F193" s="53" t="str">
        <f>AVERAGEIF(ENTRADAS!$C$7:C486,$B193,ENTRADAS!$F$7:F486)</f>
        <v>#DIV/0!</v>
      </c>
      <c r="G193" s="60" t="str">
        <f>VLOOKUP(PROD!$B193,ENTRADAS!$C$7:$H$300,5,0)</f>
        <v>#N/A</v>
      </c>
      <c r="H193" s="61"/>
    </row>
    <row r="194" ht="15.75" customHeight="1">
      <c r="B194" s="64"/>
      <c r="C194" s="65"/>
      <c r="D194" s="65"/>
      <c r="E194" s="66"/>
      <c r="F194" s="53" t="str">
        <f>AVERAGEIF(ENTRADAS!$C$7:C487,$B194,ENTRADAS!$F$7:F487)</f>
        <v>#DIV/0!</v>
      </c>
      <c r="G194" s="60" t="str">
        <f>VLOOKUP(PROD!$B194,ENTRADAS!$C$7:$H$300,5,0)</f>
        <v>#N/A</v>
      </c>
      <c r="H194" s="61"/>
    </row>
    <row r="195" ht="15.75" customHeight="1">
      <c r="B195" s="64"/>
      <c r="C195" s="65"/>
      <c r="D195" s="65"/>
      <c r="E195" s="66"/>
      <c r="F195" s="53" t="str">
        <f>AVERAGEIF(ENTRADAS!$C$7:C488,$B195,ENTRADAS!$F$7:F488)</f>
        <v>#DIV/0!</v>
      </c>
      <c r="G195" s="60" t="str">
        <f>VLOOKUP(PROD!$B195,ENTRADAS!$C$7:$H$300,5,0)</f>
        <v>#N/A</v>
      </c>
      <c r="H195" s="61"/>
    </row>
    <row r="196" ht="15.75" customHeight="1">
      <c r="B196" s="64"/>
      <c r="C196" s="65"/>
      <c r="D196" s="65"/>
      <c r="E196" s="66"/>
      <c r="F196" s="53" t="str">
        <f>AVERAGEIF(ENTRADAS!$C$7:C489,$B196,ENTRADAS!$F$7:F489)</f>
        <v>#DIV/0!</v>
      </c>
      <c r="G196" s="60" t="str">
        <f>VLOOKUP(PROD!$B196,ENTRADAS!$C$7:$H$300,5,0)</f>
        <v>#N/A</v>
      </c>
      <c r="H196" s="61"/>
    </row>
    <row r="197" ht="15.75" customHeight="1">
      <c r="B197" s="64"/>
      <c r="C197" s="65"/>
      <c r="D197" s="65"/>
      <c r="E197" s="66"/>
      <c r="F197" s="53" t="str">
        <f>AVERAGEIF(ENTRADAS!$C$7:C490,$B197,ENTRADAS!$F$7:F490)</f>
        <v>#DIV/0!</v>
      </c>
      <c r="G197" s="60" t="str">
        <f>VLOOKUP(PROD!$B197,ENTRADAS!$C$7:$H$300,5,0)</f>
        <v>#N/A</v>
      </c>
      <c r="H197" s="61"/>
    </row>
    <row r="198" ht="15.75" customHeight="1">
      <c r="B198" s="64"/>
      <c r="C198" s="65"/>
      <c r="D198" s="65"/>
      <c r="E198" s="66"/>
      <c r="F198" s="53" t="str">
        <f>AVERAGEIF(ENTRADAS!$C$7:C491,$B198,ENTRADAS!$F$7:F491)</f>
        <v>#DIV/0!</v>
      </c>
      <c r="G198" s="60" t="str">
        <f>VLOOKUP(PROD!$B198,ENTRADAS!$C$7:$H$300,5,0)</f>
        <v>#N/A</v>
      </c>
      <c r="H198" s="61"/>
    </row>
    <row r="199" ht="15.75" customHeight="1">
      <c r="B199" s="64"/>
      <c r="C199" s="65"/>
      <c r="D199" s="65"/>
      <c r="E199" s="66"/>
      <c r="F199" s="53" t="str">
        <f>AVERAGEIF(ENTRADAS!$C$7:C492,$B199,ENTRADAS!$F$7:F492)</f>
        <v>#DIV/0!</v>
      </c>
      <c r="G199" s="60" t="str">
        <f>VLOOKUP(PROD!$B199,ENTRADAS!$C$7:$H$300,5,0)</f>
        <v>#N/A</v>
      </c>
      <c r="H199" s="61"/>
    </row>
    <row r="200" ht="15.75" customHeight="1">
      <c r="B200" s="64"/>
      <c r="C200" s="65"/>
      <c r="D200" s="65"/>
      <c r="E200" s="66"/>
      <c r="F200" s="53" t="str">
        <f>AVERAGEIF(ENTRADAS!$C$7:C493,$B200,ENTRADAS!$F$7:F493)</f>
        <v>#DIV/0!</v>
      </c>
      <c r="G200" s="60" t="str">
        <f>VLOOKUP(PROD!$B200,ENTRADAS!$C$7:$H$300,5,0)</f>
        <v>#N/A</v>
      </c>
      <c r="H200" s="61"/>
    </row>
    <row r="201" ht="15.75" customHeight="1">
      <c r="B201" s="64"/>
      <c r="C201" s="65"/>
      <c r="D201" s="65"/>
      <c r="E201" s="66"/>
      <c r="F201" s="53" t="str">
        <f>AVERAGEIF(ENTRADAS!$C$7:C494,$B201,ENTRADAS!$F$7:F494)</f>
        <v>#DIV/0!</v>
      </c>
      <c r="G201" s="60" t="str">
        <f>VLOOKUP(PROD!$B201,ENTRADAS!$C$7:$H$300,5,0)</f>
        <v>#N/A</v>
      </c>
      <c r="H201" s="61"/>
    </row>
    <row r="202" ht="15.75" customHeight="1">
      <c r="B202" s="64"/>
      <c r="C202" s="65"/>
      <c r="D202" s="65"/>
      <c r="E202" s="66"/>
      <c r="F202" s="53" t="str">
        <f>AVERAGEIF(ENTRADAS!$C$7:C495,$B202,ENTRADAS!$F$7:F495)</f>
        <v>#DIV/0!</v>
      </c>
      <c r="G202" s="60" t="str">
        <f>VLOOKUP(PROD!$B202,ENTRADAS!$C$7:$H$300,5,0)</f>
        <v>#N/A</v>
      </c>
      <c r="H202" s="61"/>
    </row>
    <row r="203" ht="15.75" customHeight="1">
      <c r="B203" s="64"/>
      <c r="C203" s="65"/>
      <c r="D203" s="65"/>
      <c r="E203" s="66"/>
      <c r="F203" s="53" t="str">
        <f>AVERAGEIF(ENTRADAS!$C$7:C496,$B203,ENTRADAS!$F$7:F496)</f>
        <v>#DIV/0!</v>
      </c>
      <c r="G203" s="60" t="str">
        <f>VLOOKUP(PROD!$B203,ENTRADAS!$C$7:$H$300,5,0)</f>
        <v>#N/A</v>
      </c>
      <c r="H203" s="61"/>
    </row>
    <row r="204" ht="15.75" customHeight="1">
      <c r="B204" s="64"/>
      <c r="C204" s="65"/>
      <c r="D204" s="65"/>
      <c r="E204" s="66"/>
      <c r="F204" s="53" t="str">
        <f>AVERAGEIF(ENTRADAS!$C$7:C497,$B204,ENTRADAS!$F$7:F497)</f>
        <v>#DIV/0!</v>
      </c>
      <c r="G204" s="60" t="str">
        <f>VLOOKUP(PROD!$B204,ENTRADAS!$C$7:$H$300,5,0)</f>
        <v>#N/A</v>
      </c>
      <c r="H204" s="61"/>
    </row>
    <row r="205" ht="15.75" customHeight="1">
      <c r="B205" s="64"/>
      <c r="C205" s="65"/>
      <c r="D205" s="65"/>
      <c r="E205" s="66"/>
      <c r="F205" s="53" t="str">
        <f>AVERAGEIF(ENTRADAS!$C$7:C498,$B205,ENTRADAS!$F$7:F498)</f>
        <v>#DIV/0!</v>
      </c>
      <c r="G205" s="60" t="str">
        <f>VLOOKUP(PROD!$B205,ENTRADAS!$C$7:$H$300,5,0)</f>
        <v>#N/A</v>
      </c>
      <c r="H205" s="61"/>
    </row>
    <row r="206" ht="15.75" customHeight="1">
      <c r="B206" s="64"/>
      <c r="C206" s="65"/>
      <c r="D206" s="65"/>
      <c r="E206" s="66"/>
      <c r="F206" s="53" t="str">
        <f>AVERAGEIF(ENTRADAS!$C$7:C499,$B206,ENTRADAS!$F$7:F499)</f>
        <v>#DIV/0!</v>
      </c>
      <c r="G206" s="60" t="str">
        <f>VLOOKUP(PROD!$B206,ENTRADAS!$C$7:$H$300,5,0)</f>
        <v>#N/A</v>
      </c>
      <c r="H206" s="61"/>
    </row>
    <row r="207" ht="15.75" customHeight="1">
      <c r="B207" s="64"/>
      <c r="C207" s="65"/>
      <c r="D207" s="65"/>
      <c r="E207" s="66"/>
      <c r="F207" s="53" t="str">
        <f>AVERAGEIF(ENTRADAS!$C$7:C500,$B207,ENTRADAS!$F$7:F500)</f>
        <v>#DIV/0!</v>
      </c>
      <c r="G207" s="60" t="str">
        <f>VLOOKUP(PROD!$B207,ENTRADAS!$C$7:$H$300,5,0)</f>
        <v>#N/A</v>
      </c>
      <c r="H207" s="61"/>
    </row>
    <row r="208" ht="15.75" customHeight="1">
      <c r="B208" s="64"/>
      <c r="C208" s="65"/>
      <c r="D208" s="65"/>
      <c r="E208" s="66"/>
      <c r="F208" s="53" t="str">
        <f>AVERAGEIF(ENTRADAS!$C$7:C501,$B208,ENTRADAS!$F$7:F501)</f>
        <v>#DIV/0!</v>
      </c>
      <c r="G208" s="60" t="str">
        <f>VLOOKUP(PROD!$B208,ENTRADAS!$C$7:$H$300,5,0)</f>
        <v>#N/A</v>
      </c>
      <c r="H208" s="61"/>
    </row>
    <row r="209" ht="15.75" customHeight="1">
      <c r="B209" s="64"/>
      <c r="C209" s="65"/>
      <c r="D209" s="65"/>
      <c r="E209" s="66"/>
      <c r="F209" s="53" t="str">
        <f>AVERAGEIF(ENTRADAS!$C$7:C502,$B209,ENTRADAS!$F$7:F502)</f>
        <v>#DIV/0!</v>
      </c>
      <c r="G209" s="60" t="str">
        <f>VLOOKUP(PROD!$B209,ENTRADAS!$C$7:$H$300,5,0)</f>
        <v>#N/A</v>
      </c>
      <c r="H209" s="61"/>
    </row>
    <row r="210" ht="15.75" customHeight="1">
      <c r="B210" s="64"/>
      <c r="C210" s="65"/>
      <c r="D210" s="65"/>
      <c r="E210" s="66"/>
      <c r="F210" s="53" t="str">
        <f>AVERAGEIF(ENTRADAS!$C$7:C503,$B210,ENTRADAS!$F$7:F503)</f>
        <v>#DIV/0!</v>
      </c>
      <c r="G210" s="60" t="str">
        <f>VLOOKUP(PROD!$B210,ENTRADAS!$C$7:$H$300,5,0)</f>
        <v>#N/A</v>
      </c>
      <c r="H210" s="61"/>
    </row>
    <row r="211" ht="15.75" customHeight="1">
      <c r="B211" s="64"/>
      <c r="C211" s="65"/>
      <c r="D211" s="65"/>
      <c r="E211" s="66"/>
      <c r="F211" s="53" t="str">
        <f>AVERAGEIF(ENTRADAS!$C$7:C504,$B211,ENTRADAS!$F$7:F504)</f>
        <v>#DIV/0!</v>
      </c>
      <c r="G211" s="60" t="str">
        <f>VLOOKUP(PROD!$B211,ENTRADAS!$C$7:$H$300,5,0)</f>
        <v>#N/A</v>
      </c>
      <c r="H211" s="61"/>
    </row>
    <row r="212" ht="15.75" customHeight="1">
      <c r="B212" s="64"/>
      <c r="C212" s="65"/>
      <c r="D212" s="65"/>
      <c r="E212" s="66"/>
      <c r="F212" s="53" t="str">
        <f>AVERAGEIF(ENTRADAS!$C$7:C505,$B212,ENTRADAS!$F$7:F505)</f>
        <v>#DIV/0!</v>
      </c>
      <c r="G212" s="60" t="str">
        <f>VLOOKUP(PROD!$B212,ENTRADAS!$C$7:$H$300,5,0)</f>
        <v>#N/A</v>
      </c>
      <c r="H212" s="61"/>
    </row>
    <row r="213" ht="15.75" customHeight="1">
      <c r="B213" s="64"/>
      <c r="C213" s="65"/>
      <c r="D213" s="65"/>
      <c r="E213" s="66"/>
      <c r="F213" s="53" t="str">
        <f>AVERAGEIF(ENTRADAS!$C$7:C506,$B213,ENTRADAS!$F$7:F506)</f>
        <v>#DIV/0!</v>
      </c>
      <c r="G213" s="60" t="str">
        <f>VLOOKUP(PROD!$B213,ENTRADAS!$C$7:$H$300,5,0)</f>
        <v>#N/A</v>
      </c>
      <c r="H213" s="61"/>
    </row>
    <row r="214" ht="15.75" customHeight="1">
      <c r="B214" s="64"/>
      <c r="C214" s="65"/>
      <c r="D214" s="65"/>
      <c r="E214" s="66"/>
      <c r="F214" s="53" t="str">
        <f>AVERAGEIF(ENTRADAS!$C$7:C507,$B214,ENTRADAS!$F$7:F507)</f>
        <v>#DIV/0!</v>
      </c>
      <c r="G214" s="60" t="str">
        <f>VLOOKUP(PROD!$B214,ENTRADAS!$C$7:$H$300,5,0)</f>
        <v>#N/A</v>
      </c>
      <c r="H214" s="61"/>
    </row>
    <row r="215" ht="15.75" customHeight="1">
      <c r="B215" s="64"/>
      <c r="C215" s="65"/>
      <c r="D215" s="65"/>
      <c r="E215" s="66"/>
      <c r="F215" s="53" t="str">
        <f>AVERAGEIF(ENTRADAS!$C$7:C508,$B215,ENTRADAS!$F$7:F508)</f>
        <v>#DIV/0!</v>
      </c>
      <c r="G215" s="60" t="str">
        <f>VLOOKUP(PROD!$B215,ENTRADAS!$C$7:$H$300,5,0)</f>
        <v>#N/A</v>
      </c>
      <c r="H215" s="61"/>
    </row>
    <row r="216" ht="15.75" customHeight="1">
      <c r="B216" s="64"/>
      <c r="C216" s="65"/>
      <c r="D216" s="65"/>
      <c r="E216" s="66"/>
      <c r="F216" s="53" t="str">
        <f>AVERAGEIF(ENTRADAS!$C$7:C509,$B216,ENTRADAS!$F$7:F509)</f>
        <v>#DIV/0!</v>
      </c>
      <c r="G216" s="60" t="str">
        <f>VLOOKUP(PROD!$B216,ENTRADAS!$C$7:$H$300,5,0)</f>
        <v>#N/A</v>
      </c>
      <c r="H216" s="61"/>
    </row>
    <row r="217" ht="15.75" customHeight="1">
      <c r="B217" s="64"/>
      <c r="C217" s="65"/>
      <c r="D217" s="65"/>
      <c r="E217" s="66"/>
      <c r="F217" s="53" t="str">
        <f>AVERAGEIF(ENTRADAS!$C$7:C510,$B217,ENTRADAS!$F$7:F510)</f>
        <v>#DIV/0!</v>
      </c>
      <c r="G217" s="60" t="str">
        <f>VLOOKUP(PROD!$B217,ENTRADAS!$C$7:$H$300,5,0)</f>
        <v>#N/A</v>
      </c>
      <c r="H217" s="61"/>
    </row>
    <row r="218" ht="15.75" customHeight="1">
      <c r="B218" s="64"/>
      <c r="C218" s="65"/>
      <c r="D218" s="65"/>
      <c r="E218" s="66"/>
      <c r="F218" s="53" t="str">
        <f>AVERAGEIF(ENTRADAS!$C$7:C511,$B218,ENTRADAS!$F$7:F511)</f>
        <v>#DIV/0!</v>
      </c>
      <c r="G218" s="60" t="str">
        <f>VLOOKUP(PROD!$B218,ENTRADAS!$C$7:$H$300,5,0)</f>
        <v>#N/A</v>
      </c>
      <c r="H218" s="61"/>
    </row>
    <row r="219" ht="15.75" customHeight="1">
      <c r="B219" s="64"/>
      <c r="C219" s="65"/>
      <c r="D219" s="65"/>
      <c r="E219" s="66"/>
      <c r="F219" s="53" t="str">
        <f>AVERAGEIF(ENTRADAS!$C$7:C512,$B219,ENTRADAS!$F$7:F512)</f>
        <v>#DIV/0!</v>
      </c>
      <c r="G219" s="60" t="str">
        <f>VLOOKUP(PROD!$B219,ENTRADAS!$C$7:$H$300,5,0)</f>
        <v>#N/A</v>
      </c>
      <c r="H219" s="61"/>
    </row>
    <row r="220" ht="15.75" customHeight="1">
      <c r="B220" s="64"/>
      <c r="C220" s="65"/>
      <c r="D220" s="65"/>
      <c r="E220" s="66"/>
      <c r="F220" s="53" t="str">
        <f>AVERAGEIF(ENTRADAS!$C$7:C513,$B220,ENTRADAS!$F$7:F513)</f>
        <v>#DIV/0!</v>
      </c>
      <c r="G220" s="60" t="str">
        <f>VLOOKUP(PROD!$B220,ENTRADAS!$C$7:$H$300,5,0)</f>
        <v>#N/A</v>
      </c>
      <c r="H220" s="61"/>
    </row>
    <row r="221" ht="15.75" customHeight="1">
      <c r="B221" s="64"/>
      <c r="C221" s="65"/>
      <c r="D221" s="65"/>
      <c r="E221" s="66"/>
      <c r="F221" s="53" t="str">
        <f>AVERAGEIF(ENTRADAS!$C$7:C514,$B221,ENTRADAS!$F$7:F514)</f>
        <v>#DIV/0!</v>
      </c>
      <c r="G221" s="60" t="str">
        <f>VLOOKUP(PROD!$B221,ENTRADAS!$C$7:$H$300,5,0)</f>
        <v>#N/A</v>
      </c>
      <c r="H221" s="61"/>
    </row>
    <row r="222" ht="15.75" customHeight="1">
      <c r="B222" s="64"/>
      <c r="C222" s="65"/>
      <c r="D222" s="65"/>
      <c r="E222" s="66"/>
      <c r="F222" s="53" t="str">
        <f>AVERAGEIF(ENTRADAS!$C$7:C515,$B222,ENTRADAS!$F$7:F515)</f>
        <v>#DIV/0!</v>
      </c>
      <c r="G222" s="60" t="str">
        <f>VLOOKUP(PROD!$B222,ENTRADAS!$C$7:$H$300,5,0)</f>
        <v>#N/A</v>
      </c>
      <c r="H222" s="61"/>
    </row>
    <row r="223" ht="15.75" customHeight="1">
      <c r="B223" s="64"/>
      <c r="C223" s="65"/>
      <c r="D223" s="65"/>
      <c r="E223" s="66"/>
      <c r="F223" s="53" t="str">
        <f>AVERAGEIF(ENTRADAS!$C$7:C516,$B223,ENTRADAS!$F$7:F516)</f>
        <v>#DIV/0!</v>
      </c>
      <c r="G223" s="60" t="str">
        <f>VLOOKUP(PROD!$B223,ENTRADAS!$C$7:$H$300,5,0)</f>
        <v>#N/A</v>
      </c>
      <c r="H223" s="61"/>
    </row>
    <row r="224" ht="15.75" customHeight="1">
      <c r="B224" s="64"/>
      <c r="C224" s="65"/>
      <c r="D224" s="65"/>
      <c r="E224" s="66"/>
      <c r="F224" s="53" t="str">
        <f>AVERAGEIF(ENTRADAS!$C$7:C517,$B224,ENTRADAS!$F$7:F517)</f>
        <v>#DIV/0!</v>
      </c>
      <c r="G224" s="60" t="str">
        <f>VLOOKUP(PROD!$B224,ENTRADAS!$C$7:$H$300,5,0)</f>
        <v>#N/A</v>
      </c>
      <c r="H224" s="61"/>
    </row>
    <row r="225" ht="15.75" customHeight="1">
      <c r="B225" s="64"/>
      <c r="C225" s="65"/>
      <c r="D225" s="65"/>
      <c r="E225" s="66"/>
      <c r="F225" s="53" t="str">
        <f>AVERAGEIF(ENTRADAS!$C$7:C518,$B225,ENTRADAS!$F$7:F518)</f>
        <v>#DIV/0!</v>
      </c>
      <c r="G225" s="60" t="str">
        <f>VLOOKUP(PROD!$B225,ENTRADAS!$C$7:$H$300,5,0)</f>
        <v>#N/A</v>
      </c>
      <c r="H225" s="61"/>
    </row>
    <row r="226" ht="15.75" customHeight="1">
      <c r="B226" s="64"/>
      <c r="C226" s="65"/>
      <c r="D226" s="65"/>
      <c r="E226" s="66"/>
      <c r="F226" s="53" t="str">
        <f>AVERAGEIF(ENTRADAS!$C$7:C519,$B226,ENTRADAS!$F$7:F519)</f>
        <v>#DIV/0!</v>
      </c>
      <c r="G226" s="60" t="str">
        <f>VLOOKUP(PROD!$B226,ENTRADAS!$C$7:$H$300,5,0)</f>
        <v>#N/A</v>
      </c>
      <c r="H226" s="61"/>
    </row>
    <row r="227" ht="15.75" customHeight="1">
      <c r="B227" s="64"/>
      <c r="C227" s="65"/>
      <c r="D227" s="65"/>
      <c r="E227" s="66"/>
      <c r="F227" s="53" t="str">
        <f>AVERAGEIF(ENTRADAS!$C$7:C520,$B227,ENTRADAS!$F$7:F520)</f>
        <v>#DIV/0!</v>
      </c>
      <c r="G227" s="60" t="str">
        <f>VLOOKUP(PROD!$B227,ENTRADAS!$C$7:$H$300,5,0)</f>
        <v>#N/A</v>
      </c>
      <c r="H227" s="61"/>
    </row>
    <row r="228" ht="15.75" customHeight="1">
      <c r="B228" s="64"/>
      <c r="C228" s="65"/>
      <c r="D228" s="65"/>
      <c r="E228" s="66"/>
      <c r="F228" s="53" t="str">
        <f>AVERAGEIF(ENTRADAS!$C$7:C521,$B228,ENTRADAS!$F$7:F521)</f>
        <v>#DIV/0!</v>
      </c>
      <c r="G228" s="60" t="str">
        <f>VLOOKUP(PROD!$B228,ENTRADAS!$C$7:$H$300,5,0)</f>
        <v>#N/A</v>
      </c>
      <c r="H228" s="61"/>
    </row>
    <row r="229" ht="15.75" customHeight="1">
      <c r="B229" s="64"/>
      <c r="C229" s="65"/>
      <c r="D229" s="65"/>
      <c r="E229" s="66"/>
      <c r="F229" s="53" t="str">
        <f>AVERAGEIF(ENTRADAS!$C$7:C522,$B229,ENTRADAS!$F$7:F522)</f>
        <v>#DIV/0!</v>
      </c>
      <c r="G229" s="60" t="str">
        <f>VLOOKUP(PROD!$B229,ENTRADAS!$C$7:$H$300,5,0)</f>
        <v>#N/A</v>
      </c>
      <c r="H229" s="61"/>
    </row>
    <row r="230" ht="15.75" customHeight="1">
      <c r="B230" s="64"/>
      <c r="C230" s="65"/>
      <c r="D230" s="65"/>
      <c r="E230" s="66"/>
      <c r="F230" s="53" t="str">
        <f>AVERAGEIF(ENTRADAS!$C$7:C523,$B230,ENTRADAS!$F$7:F523)</f>
        <v>#DIV/0!</v>
      </c>
      <c r="G230" s="60" t="str">
        <f>VLOOKUP(PROD!$B230,ENTRADAS!$C$7:$H$300,5,0)</f>
        <v>#N/A</v>
      </c>
      <c r="H230" s="61"/>
    </row>
    <row r="231" ht="15.75" customHeight="1">
      <c r="B231" s="64"/>
      <c r="C231" s="65"/>
      <c r="D231" s="65"/>
      <c r="E231" s="66"/>
      <c r="F231" s="53" t="str">
        <f>AVERAGEIF(ENTRADAS!$C$7:C524,$B231,ENTRADAS!$F$7:F524)</f>
        <v>#DIV/0!</v>
      </c>
      <c r="G231" s="60" t="str">
        <f>VLOOKUP(PROD!$B231,ENTRADAS!$C$7:$H$300,5,0)</f>
        <v>#N/A</v>
      </c>
      <c r="H231" s="61"/>
    </row>
    <row r="232" ht="15.75" customHeight="1">
      <c r="B232" s="64"/>
      <c r="C232" s="65"/>
      <c r="D232" s="65"/>
      <c r="E232" s="66"/>
      <c r="F232" s="53" t="str">
        <f>AVERAGEIF(ENTRADAS!$C$7:C525,$B232,ENTRADAS!$F$7:F525)</f>
        <v>#DIV/0!</v>
      </c>
      <c r="G232" s="60" t="str">
        <f>VLOOKUP(PROD!$B232,ENTRADAS!$C$7:$H$300,5,0)</f>
        <v>#N/A</v>
      </c>
      <c r="H232" s="61"/>
    </row>
    <row r="233" ht="15.75" customHeight="1">
      <c r="B233" s="64"/>
      <c r="C233" s="65"/>
      <c r="D233" s="65"/>
      <c r="E233" s="66"/>
      <c r="F233" s="53" t="str">
        <f>AVERAGEIF(ENTRADAS!$C$7:C526,$B233,ENTRADAS!$F$7:F526)</f>
        <v>#DIV/0!</v>
      </c>
      <c r="G233" s="60" t="str">
        <f>VLOOKUP(PROD!$B233,ENTRADAS!$C$7:$H$300,5,0)</f>
        <v>#N/A</v>
      </c>
      <c r="H233" s="61"/>
    </row>
    <row r="234" ht="15.75" customHeight="1">
      <c r="B234" s="64"/>
      <c r="C234" s="65"/>
      <c r="D234" s="65"/>
      <c r="E234" s="66"/>
      <c r="F234" s="53" t="str">
        <f>AVERAGEIF(ENTRADAS!$C$7:C527,$B234,ENTRADAS!$F$7:F527)</f>
        <v>#DIV/0!</v>
      </c>
      <c r="G234" s="60" t="str">
        <f>VLOOKUP(PROD!$B234,ENTRADAS!$C$7:$H$300,5,0)</f>
        <v>#N/A</v>
      </c>
      <c r="H234" s="61"/>
    </row>
    <row r="235" ht="15.75" customHeight="1">
      <c r="B235" s="64"/>
      <c r="C235" s="65"/>
      <c r="D235" s="65"/>
      <c r="E235" s="66"/>
      <c r="F235" s="53" t="str">
        <f>AVERAGEIF(ENTRADAS!$C$7:C528,$B235,ENTRADAS!$F$7:F528)</f>
        <v>#DIV/0!</v>
      </c>
      <c r="G235" s="60" t="str">
        <f>VLOOKUP(PROD!$B235,ENTRADAS!$C$7:$H$300,5,0)</f>
        <v>#N/A</v>
      </c>
      <c r="H235" s="61"/>
    </row>
    <row r="236" ht="15.75" customHeight="1">
      <c r="B236" s="64"/>
      <c r="C236" s="65"/>
      <c r="D236" s="65"/>
      <c r="E236" s="66"/>
      <c r="F236" s="53" t="str">
        <f>AVERAGEIF(ENTRADAS!$C$7:C529,$B236,ENTRADAS!$F$7:F529)</f>
        <v>#DIV/0!</v>
      </c>
      <c r="G236" s="60" t="str">
        <f>VLOOKUP(PROD!$B236,ENTRADAS!$C$7:$H$300,5,0)</f>
        <v>#N/A</v>
      </c>
      <c r="H236" s="61"/>
    </row>
    <row r="237" ht="15.75" customHeight="1">
      <c r="B237" s="64"/>
      <c r="C237" s="65"/>
      <c r="D237" s="65"/>
      <c r="E237" s="66"/>
      <c r="F237" s="53" t="str">
        <f>AVERAGEIF(ENTRADAS!$C$7:C530,$B237,ENTRADAS!$F$7:F530)</f>
        <v>#DIV/0!</v>
      </c>
      <c r="G237" s="60" t="str">
        <f>VLOOKUP(PROD!$B237,ENTRADAS!$C$7:$H$300,5,0)</f>
        <v>#N/A</v>
      </c>
      <c r="H237" s="61"/>
    </row>
    <row r="238" ht="15.75" customHeight="1">
      <c r="B238" s="64"/>
      <c r="C238" s="65"/>
      <c r="D238" s="65"/>
      <c r="E238" s="66"/>
      <c r="F238" s="53" t="str">
        <f>AVERAGEIF(ENTRADAS!$C$7:C531,$B238,ENTRADAS!$F$7:F531)</f>
        <v>#DIV/0!</v>
      </c>
      <c r="G238" s="60" t="str">
        <f>VLOOKUP(PROD!$B238,ENTRADAS!$C$7:$H$300,5,0)</f>
        <v>#N/A</v>
      </c>
      <c r="H238" s="61"/>
    </row>
    <row r="239" ht="15.75" customHeight="1">
      <c r="B239" s="64"/>
      <c r="C239" s="65"/>
      <c r="D239" s="65"/>
      <c r="E239" s="66"/>
      <c r="F239" s="53" t="str">
        <f>AVERAGEIF(ENTRADAS!$C$7:C532,$B239,ENTRADAS!$F$7:F532)</f>
        <v>#DIV/0!</v>
      </c>
      <c r="G239" s="60" t="str">
        <f>VLOOKUP(PROD!$B239,ENTRADAS!$C$7:$H$300,5,0)</f>
        <v>#N/A</v>
      </c>
      <c r="H239" s="61"/>
    </row>
    <row r="240" ht="15.75" customHeight="1">
      <c r="B240" s="64"/>
      <c r="C240" s="65"/>
      <c r="D240" s="65"/>
      <c r="E240" s="66"/>
      <c r="F240" s="53" t="str">
        <f>AVERAGEIF(ENTRADAS!$C$7:C533,$B240,ENTRADAS!$F$7:F533)</f>
        <v>#DIV/0!</v>
      </c>
      <c r="G240" s="60" t="str">
        <f>VLOOKUP(PROD!$B240,ENTRADAS!$C$7:$H$300,5,0)</f>
        <v>#N/A</v>
      </c>
      <c r="H240" s="61"/>
    </row>
    <row r="241" ht="15.75" customHeight="1">
      <c r="B241" s="64"/>
      <c r="C241" s="65"/>
      <c r="D241" s="65"/>
      <c r="E241" s="66"/>
      <c r="F241" s="53" t="str">
        <f>AVERAGEIF(ENTRADAS!$C$7:C534,$B241,ENTRADAS!$F$7:F534)</f>
        <v>#DIV/0!</v>
      </c>
      <c r="G241" s="60" t="str">
        <f>VLOOKUP(PROD!$B241,ENTRADAS!$C$7:$H$300,5,0)</f>
        <v>#N/A</v>
      </c>
      <c r="H241" s="61"/>
    </row>
    <row r="242" ht="15.75" customHeight="1">
      <c r="B242" s="64"/>
      <c r="C242" s="65"/>
      <c r="D242" s="65"/>
      <c r="E242" s="66"/>
      <c r="F242" s="53" t="str">
        <f>AVERAGEIF(ENTRADAS!$C$7:C535,$B242,ENTRADAS!$F$7:F535)</f>
        <v>#DIV/0!</v>
      </c>
      <c r="G242" s="60" t="str">
        <f>VLOOKUP(PROD!$B242,ENTRADAS!$C$7:$H$300,5,0)</f>
        <v>#N/A</v>
      </c>
      <c r="H242" s="61"/>
    </row>
    <row r="243" ht="15.75" customHeight="1">
      <c r="B243" s="64"/>
      <c r="C243" s="65"/>
      <c r="D243" s="65"/>
      <c r="E243" s="66"/>
      <c r="F243" s="53" t="str">
        <f>AVERAGEIF(ENTRADAS!$C$7:C536,$B243,ENTRADAS!$F$7:F536)</f>
        <v>#DIV/0!</v>
      </c>
      <c r="G243" s="60" t="str">
        <f>VLOOKUP(PROD!$B243,ENTRADAS!$C$7:$H$300,5,0)</f>
        <v>#N/A</v>
      </c>
      <c r="H243" s="61"/>
    </row>
    <row r="244" ht="15.75" customHeight="1">
      <c r="B244" s="64"/>
      <c r="C244" s="65"/>
      <c r="D244" s="65"/>
      <c r="E244" s="66"/>
      <c r="F244" s="53" t="str">
        <f>AVERAGEIF(ENTRADAS!$C$7:C537,$B244,ENTRADAS!$F$7:F537)</f>
        <v>#DIV/0!</v>
      </c>
      <c r="G244" s="60" t="str">
        <f>VLOOKUP(PROD!$B244,ENTRADAS!$C$7:$H$300,5,0)</f>
        <v>#N/A</v>
      </c>
      <c r="H244" s="61"/>
    </row>
    <row r="245" ht="15.75" customHeight="1">
      <c r="B245" s="64"/>
      <c r="C245" s="65"/>
      <c r="D245" s="65"/>
      <c r="E245" s="66"/>
      <c r="F245" s="53" t="str">
        <f>AVERAGEIF(ENTRADAS!$C$7:C538,$B245,ENTRADAS!$F$7:F538)</f>
        <v>#DIV/0!</v>
      </c>
      <c r="G245" s="60" t="str">
        <f>VLOOKUP(PROD!$B245,ENTRADAS!$C$7:$H$300,5,0)</f>
        <v>#N/A</v>
      </c>
      <c r="H245" s="61"/>
    </row>
    <row r="246" ht="15.75" customHeight="1">
      <c r="B246" s="64"/>
      <c r="C246" s="65"/>
      <c r="D246" s="65"/>
      <c r="E246" s="66"/>
      <c r="F246" s="53" t="str">
        <f>AVERAGEIF(ENTRADAS!$C$7:C539,$B246,ENTRADAS!$F$7:F539)</f>
        <v>#DIV/0!</v>
      </c>
      <c r="G246" s="60" t="str">
        <f>VLOOKUP(PROD!$B246,ENTRADAS!$C$7:$H$300,5,0)</f>
        <v>#N/A</v>
      </c>
      <c r="H246" s="61"/>
    </row>
    <row r="247" ht="15.75" customHeight="1">
      <c r="B247" s="64"/>
      <c r="C247" s="65"/>
      <c r="D247" s="65"/>
      <c r="E247" s="66"/>
      <c r="F247" s="53" t="str">
        <f>AVERAGEIF(ENTRADAS!$C$7:C540,$B247,ENTRADAS!$F$7:F540)</f>
        <v>#DIV/0!</v>
      </c>
      <c r="G247" s="60" t="str">
        <f>VLOOKUP(PROD!$B247,ENTRADAS!$C$7:$H$300,5,0)</f>
        <v>#N/A</v>
      </c>
      <c r="H247" s="61"/>
    </row>
    <row r="248" ht="15.75" customHeight="1">
      <c r="B248" s="64"/>
      <c r="C248" s="65"/>
      <c r="D248" s="65"/>
      <c r="E248" s="66"/>
      <c r="F248" s="53" t="str">
        <f>AVERAGEIF(ENTRADAS!$C$7:C541,$B248,ENTRADAS!$F$7:F541)</f>
        <v>#DIV/0!</v>
      </c>
      <c r="G248" s="60" t="str">
        <f>VLOOKUP(PROD!$B248,ENTRADAS!$C$7:$H$300,5,0)</f>
        <v>#N/A</v>
      </c>
      <c r="H248" s="61"/>
    </row>
    <row r="249" ht="15.75" customHeight="1">
      <c r="B249" s="64"/>
      <c r="C249" s="65"/>
      <c r="D249" s="65"/>
      <c r="E249" s="66"/>
      <c r="F249" s="53" t="str">
        <f>AVERAGEIF(ENTRADAS!$C$7:C542,$B249,ENTRADAS!$F$7:F542)</f>
        <v>#DIV/0!</v>
      </c>
      <c r="G249" s="60" t="str">
        <f>VLOOKUP(PROD!$B249,ENTRADAS!$C$7:$H$300,5,0)</f>
        <v>#N/A</v>
      </c>
      <c r="H249" s="61"/>
    </row>
    <row r="250" ht="15.75" customHeight="1">
      <c r="B250" s="64"/>
      <c r="C250" s="65"/>
      <c r="D250" s="65"/>
      <c r="E250" s="66"/>
      <c r="F250" s="53" t="str">
        <f>AVERAGEIF(ENTRADAS!$C$7:C543,$B250,ENTRADAS!$F$7:F543)</f>
        <v>#DIV/0!</v>
      </c>
      <c r="G250" s="60" t="str">
        <f>VLOOKUP(PROD!$B250,ENTRADAS!$C$7:$H$300,5,0)</f>
        <v>#N/A</v>
      </c>
      <c r="H250" s="61"/>
    </row>
    <row r="251" ht="15.75" customHeight="1">
      <c r="B251" s="64"/>
      <c r="C251" s="65"/>
      <c r="D251" s="65"/>
      <c r="E251" s="66"/>
      <c r="F251" s="53" t="str">
        <f>AVERAGEIF(ENTRADAS!$C$7:C544,$B251,ENTRADAS!$F$7:F544)</f>
        <v>#DIV/0!</v>
      </c>
      <c r="G251" s="60" t="str">
        <f>VLOOKUP(PROD!$B251,ENTRADAS!$C$7:$H$300,5,0)</f>
        <v>#N/A</v>
      </c>
      <c r="H251" s="61"/>
    </row>
    <row r="252" ht="15.75" customHeight="1">
      <c r="B252" s="64"/>
      <c r="C252" s="65"/>
      <c r="D252" s="65"/>
      <c r="E252" s="66"/>
      <c r="F252" s="53" t="str">
        <f>AVERAGEIF(ENTRADAS!$C$7:C545,$B252,ENTRADAS!$F$7:F545)</f>
        <v>#DIV/0!</v>
      </c>
      <c r="G252" s="60" t="str">
        <f>VLOOKUP(PROD!$B252,ENTRADAS!$C$7:$H$300,5,0)</f>
        <v>#N/A</v>
      </c>
      <c r="H252" s="61"/>
    </row>
    <row r="253" ht="15.75" customHeight="1">
      <c r="B253" s="64"/>
      <c r="C253" s="65"/>
      <c r="D253" s="65"/>
      <c r="E253" s="66"/>
      <c r="F253" s="53" t="str">
        <f>AVERAGEIF(ENTRADAS!$C$7:C546,$B253,ENTRADAS!$F$7:F546)</f>
        <v>#DIV/0!</v>
      </c>
      <c r="G253" s="60" t="str">
        <f>VLOOKUP(PROD!$B253,ENTRADAS!$C$7:$H$300,5,0)</f>
        <v>#N/A</v>
      </c>
      <c r="H253" s="61"/>
    </row>
    <row r="254" ht="15.75" customHeight="1">
      <c r="B254" s="64"/>
      <c r="C254" s="65"/>
      <c r="D254" s="65"/>
      <c r="E254" s="66"/>
      <c r="F254" s="53" t="str">
        <f>AVERAGEIF(ENTRADAS!$C$7:C547,$B254,ENTRADAS!$F$7:F547)</f>
        <v>#DIV/0!</v>
      </c>
      <c r="G254" s="60" t="str">
        <f>VLOOKUP(PROD!$B254,ENTRADAS!$C$7:$H$300,5,0)</f>
        <v>#N/A</v>
      </c>
      <c r="H254" s="61"/>
    </row>
    <row r="255" ht="15.75" customHeight="1">
      <c r="B255" s="64"/>
      <c r="C255" s="65"/>
      <c r="D255" s="65"/>
      <c r="E255" s="66"/>
      <c r="F255" s="53" t="str">
        <f>AVERAGEIF(ENTRADAS!$C$7:C548,$B255,ENTRADAS!$F$7:F548)</f>
        <v>#DIV/0!</v>
      </c>
      <c r="G255" s="60" t="str">
        <f>VLOOKUP(PROD!$B255,ENTRADAS!$C$7:$H$300,5,0)</f>
        <v>#N/A</v>
      </c>
      <c r="H255" s="61"/>
    </row>
    <row r="256" ht="15.75" customHeight="1">
      <c r="B256" s="64"/>
      <c r="C256" s="65"/>
      <c r="D256" s="65"/>
      <c r="E256" s="66"/>
      <c r="F256" s="53" t="str">
        <f>AVERAGEIF(ENTRADAS!$C$7:C549,$B256,ENTRADAS!$F$7:F549)</f>
        <v>#DIV/0!</v>
      </c>
      <c r="G256" s="60" t="str">
        <f>VLOOKUP(PROD!$B256,ENTRADAS!$C$7:$H$300,5,0)</f>
        <v>#N/A</v>
      </c>
      <c r="H256" s="61"/>
    </row>
    <row r="257" ht="15.75" customHeight="1">
      <c r="B257" s="64"/>
      <c r="C257" s="65"/>
      <c r="D257" s="65"/>
      <c r="E257" s="66"/>
      <c r="F257" s="53" t="str">
        <f>AVERAGEIF(ENTRADAS!$C$7:C550,$B257,ENTRADAS!$F$7:F550)</f>
        <v>#DIV/0!</v>
      </c>
      <c r="G257" s="60" t="str">
        <f>VLOOKUP(PROD!$B257,ENTRADAS!$C$7:$H$300,5,0)</f>
        <v>#N/A</v>
      </c>
      <c r="H257" s="61"/>
    </row>
    <row r="258" ht="15.75" customHeight="1">
      <c r="B258" s="64"/>
      <c r="C258" s="65"/>
      <c r="D258" s="65"/>
      <c r="E258" s="66"/>
      <c r="F258" s="53" t="str">
        <f>AVERAGEIF(ENTRADAS!$C$7:C551,$B258,ENTRADAS!$F$7:F551)</f>
        <v>#DIV/0!</v>
      </c>
      <c r="G258" s="60" t="str">
        <f>VLOOKUP(PROD!$B258,ENTRADAS!$C$7:$H$300,5,0)</f>
        <v>#N/A</v>
      </c>
      <c r="H258" s="61"/>
    </row>
    <row r="259" ht="15.75" customHeight="1">
      <c r="B259" s="64"/>
      <c r="C259" s="65"/>
      <c r="D259" s="65"/>
      <c r="E259" s="66"/>
      <c r="F259" s="53" t="str">
        <f>AVERAGEIF(ENTRADAS!$C$7:C552,$B259,ENTRADAS!$F$7:F552)</f>
        <v>#DIV/0!</v>
      </c>
      <c r="G259" s="60" t="str">
        <f>VLOOKUP(PROD!$B259,ENTRADAS!$C$7:$H$300,5,0)</f>
        <v>#N/A</v>
      </c>
      <c r="H259" s="61"/>
    </row>
    <row r="260" ht="15.75" customHeight="1">
      <c r="B260" s="64"/>
      <c r="C260" s="65"/>
      <c r="D260" s="65"/>
      <c r="E260" s="66"/>
      <c r="F260" s="53" t="str">
        <f>AVERAGEIF(ENTRADAS!$C$7:C553,$B260,ENTRADAS!$F$7:F553)</f>
        <v>#DIV/0!</v>
      </c>
      <c r="G260" s="60" t="str">
        <f>VLOOKUP(PROD!$B260,ENTRADAS!$C$7:$H$300,5,0)</f>
        <v>#N/A</v>
      </c>
      <c r="H260" s="61"/>
    </row>
    <row r="261" ht="15.75" customHeight="1">
      <c r="B261" s="64"/>
      <c r="C261" s="65"/>
      <c r="D261" s="65"/>
      <c r="E261" s="66"/>
      <c r="F261" s="53" t="str">
        <f>AVERAGEIF(ENTRADAS!$C$7:C554,$B261,ENTRADAS!$F$7:F554)</f>
        <v>#DIV/0!</v>
      </c>
      <c r="G261" s="60" t="str">
        <f>VLOOKUP(PROD!$B261,ENTRADAS!$C$7:$H$300,5,0)</f>
        <v>#N/A</v>
      </c>
      <c r="H261" s="61"/>
    </row>
    <row r="262" ht="15.75" customHeight="1">
      <c r="B262" s="64"/>
      <c r="C262" s="65"/>
      <c r="D262" s="65"/>
      <c r="E262" s="66"/>
      <c r="F262" s="53" t="str">
        <f>AVERAGEIF(ENTRADAS!$C$7:C555,$B262,ENTRADAS!$F$7:F555)</f>
        <v>#DIV/0!</v>
      </c>
      <c r="G262" s="60" t="str">
        <f>VLOOKUP(PROD!$B262,ENTRADAS!$C$7:$H$300,5,0)</f>
        <v>#N/A</v>
      </c>
      <c r="H262" s="61"/>
    </row>
    <row r="263" ht="15.75" customHeight="1">
      <c r="B263" s="64"/>
      <c r="C263" s="65"/>
      <c r="D263" s="65"/>
      <c r="E263" s="66"/>
      <c r="F263" s="53" t="str">
        <f>AVERAGEIF(ENTRADAS!$C$7:C556,$B263,ENTRADAS!$F$7:F556)</f>
        <v>#DIV/0!</v>
      </c>
      <c r="G263" s="60" t="str">
        <f>VLOOKUP(PROD!$B263,ENTRADAS!$C$7:$H$300,5,0)</f>
        <v>#N/A</v>
      </c>
      <c r="H263" s="61"/>
    </row>
    <row r="264" ht="15.75" customHeight="1">
      <c r="B264" s="64"/>
      <c r="C264" s="65"/>
      <c r="D264" s="65"/>
      <c r="E264" s="66"/>
      <c r="F264" s="53" t="str">
        <f>AVERAGEIF(ENTRADAS!$C$7:C557,$B264,ENTRADAS!$F$7:F557)</f>
        <v>#DIV/0!</v>
      </c>
      <c r="G264" s="60" t="str">
        <f>VLOOKUP(PROD!$B264,ENTRADAS!$C$7:$H$300,5,0)</f>
        <v>#N/A</v>
      </c>
      <c r="H264" s="61"/>
    </row>
    <row r="265" ht="15.75" customHeight="1">
      <c r="B265" s="64"/>
      <c r="C265" s="65"/>
      <c r="D265" s="65"/>
      <c r="E265" s="66"/>
      <c r="F265" s="53" t="str">
        <f>AVERAGEIF(ENTRADAS!$C$7:C558,$B265,ENTRADAS!$F$7:F558)</f>
        <v>#DIV/0!</v>
      </c>
      <c r="G265" s="60" t="str">
        <f>VLOOKUP(PROD!$B265,ENTRADAS!$C$7:$H$300,5,0)</f>
        <v>#N/A</v>
      </c>
      <c r="H265" s="61"/>
    </row>
    <row r="266" ht="15.75" customHeight="1">
      <c r="B266" s="64"/>
      <c r="C266" s="65"/>
      <c r="D266" s="65"/>
      <c r="E266" s="66"/>
      <c r="F266" s="53" t="str">
        <f>AVERAGEIF(ENTRADAS!$C$7:C559,$B266,ENTRADAS!$F$7:F559)</f>
        <v>#DIV/0!</v>
      </c>
      <c r="G266" s="60" t="str">
        <f>VLOOKUP(PROD!$B266,ENTRADAS!$C$7:$H$300,5,0)</f>
        <v>#N/A</v>
      </c>
      <c r="H266" s="61"/>
    </row>
    <row r="267" ht="15.75" customHeight="1">
      <c r="B267" s="64"/>
      <c r="C267" s="65"/>
      <c r="D267" s="65"/>
      <c r="E267" s="66"/>
      <c r="F267" s="53" t="str">
        <f>AVERAGEIF(ENTRADAS!$C$7:C560,$B267,ENTRADAS!$F$7:F560)</f>
        <v>#DIV/0!</v>
      </c>
      <c r="G267" s="60" t="str">
        <f>VLOOKUP(PROD!$B267,ENTRADAS!$C$7:$H$300,5,0)</f>
        <v>#N/A</v>
      </c>
      <c r="H267" s="61"/>
    </row>
    <row r="268" ht="15.75" customHeight="1">
      <c r="B268" s="64"/>
      <c r="C268" s="65"/>
      <c r="D268" s="65"/>
      <c r="E268" s="66"/>
      <c r="F268" s="53" t="str">
        <f>AVERAGEIF(ENTRADAS!$C$7:C561,$B268,ENTRADAS!$F$7:F561)</f>
        <v>#DIV/0!</v>
      </c>
      <c r="G268" s="60" t="str">
        <f>VLOOKUP(PROD!$B268,ENTRADAS!$C$7:$H$300,5,0)</f>
        <v>#N/A</v>
      </c>
      <c r="H268" s="61"/>
    </row>
    <row r="269" ht="15.75" customHeight="1">
      <c r="B269" s="64"/>
      <c r="C269" s="65"/>
      <c r="D269" s="65"/>
      <c r="E269" s="66"/>
      <c r="F269" s="53" t="str">
        <f>AVERAGEIF(ENTRADAS!$C$7:C562,$B269,ENTRADAS!$F$7:F562)</f>
        <v>#DIV/0!</v>
      </c>
      <c r="G269" s="60" t="str">
        <f>VLOOKUP(PROD!$B269,ENTRADAS!$C$7:$H$300,5,0)</f>
        <v>#N/A</v>
      </c>
      <c r="H269" s="61"/>
    </row>
    <row r="270" ht="15.75" customHeight="1">
      <c r="B270" s="64"/>
      <c r="C270" s="65"/>
      <c r="D270" s="65"/>
      <c r="E270" s="66"/>
      <c r="F270" s="53" t="str">
        <f>AVERAGEIF(ENTRADAS!$C$7:C563,$B270,ENTRADAS!$F$7:F563)</f>
        <v>#DIV/0!</v>
      </c>
      <c r="G270" s="60" t="str">
        <f>VLOOKUP(PROD!$B270,ENTRADAS!$C$7:$H$300,5,0)</f>
        <v>#N/A</v>
      </c>
      <c r="H270" s="61"/>
    </row>
    <row r="271" ht="15.75" customHeight="1">
      <c r="B271" s="64"/>
      <c r="C271" s="65"/>
      <c r="D271" s="65"/>
      <c r="E271" s="66"/>
      <c r="F271" s="53" t="str">
        <f>AVERAGEIF(ENTRADAS!$C$7:C564,$B271,ENTRADAS!$F$7:F564)</f>
        <v>#DIV/0!</v>
      </c>
      <c r="G271" s="60" t="str">
        <f>VLOOKUP(PROD!$B271,ENTRADAS!$C$7:$H$300,5,0)</f>
        <v>#N/A</v>
      </c>
      <c r="H271" s="61"/>
    </row>
    <row r="272" ht="15.75" customHeight="1">
      <c r="B272" s="64"/>
      <c r="C272" s="65"/>
      <c r="D272" s="65"/>
      <c r="E272" s="66"/>
      <c r="F272" s="53" t="str">
        <f>AVERAGEIF(ENTRADAS!$C$7:C565,$B272,ENTRADAS!$F$7:F565)</f>
        <v>#DIV/0!</v>
      </c>
      <c r="G272" s="60" t="str">
        <f>VLOOKUP(PROD!$B272,ENTRADAS!$C$7:$H$300,5,0)</f>
        <v>#N/A</v>
      </c>
      <c r="H272" s="61"/>
    </row>
    <row r="273" ht="15.75" customHeight="1">
      <c r="B273" s="64"/>
      <c r="C273" s="65"/>
      <c r="D273" s="65"/>
      <c r="E273" s="66"/>
      <c r="F273" s="53" t="str">
        <f>AVERAGEIF(ENTRADAS!$C$7:C566,$B273,ENTRADAS!$F$7:F566)</f>
        <v>#DIV/0!</v>
      </c>
      <c r="G273" s="60" t="str">
        <f>VLOOKUP(PROD!$B273,ENTRADAS!$C$7:$H$300,5,0)</f>
        <v>#N/A</v>
      </c>
      <c r="H273" s="61"/>
    </row>
    <row r="274" ht="15.75" customHeight="1">
      <c r="B274" s="64"/>
      <c r="C274" s="65"/>
      <c r="D274" s="65"/>
      <c r="E274" s="66"/>
      <c r="F274" s="53" t="str">
        <f>AVERAGEIF(ENTRADAS!$C$7:C567,$B274,ENTRADAS!$F$7:F567)</f>
        <v>#DIV/0!</v>
      </c>
      <c r="G274" s="60" t="str">
        <f>VLOOKUP(PROD!$B274,ENTRADAS!$C$7:$H$300,5,0)</f>
        <v>#N/A</v>
      </c>
      <c r="H274" s="61"/>
    </row>
    <row r="275" ht="15.75" customHeight="1">
      <c r="B275" s="64"/>
      <c r="C275" s="65"/>
      <c r="D275" s="65"/>
      <c r="E275" s="66"/>
      <c r="F275" s="53" t="str">
        <f>AVERAGEIF(ENTRADAS!$C$7:C568,$B275,ENTRADAS!$F$7:F568)</f>
        <v>#DIV/0!</v>
      </c>
      <c r="G275" s="60" t="str">
        <f>VLOOKUP(PROD!$B275,ENTRADAS!$C$7:$H$300,5,0)</f>
        <v>#N/A</v>
      </c>
      <c r="H275" s="61"/>
    </row>
    <row r="276" ht="15.75" customHeight="1">
      <c r="B276" s="64"/>
      <c r="C276" s="65"/>
      <c r="D276" s="65"/>
      <c r="E276" s="66"/>
      <c r="F276" s="53" t="str">
        <f>AVERAGEIF(ENTRADAS!$C$7:C569,$B276,ENTRADAS!$F$7:F569)</f>
        <v>#DIV/0!</v>
      </c>
      <c r="G276" s="60" t="str">
        <f>VLOOKUP(PROD!$B276,ENTRADAS!$C$7:$H$300,5,0)</f>
        <v>#N/A</v>
      </c>
      <c r="H276" s="61"/>
    </row>
    <row r="277" ht="15.75" customHeight="1">
      <c r="B277" s="64"/>
      <c r="C277" s="65"/>
      <c r="D277" s="65"/>
      <c r="E277" s="66"/>
      <c r="F277" s="53" t="str">
        <f>AVERAGEIF(ENTRADAS!$C$7:C570,$B277,ENTRADAS!$F$7:F570)</f>
        <v>#DIV/0!</v>
      </c>
      <c r="G277" s="60" t="str">
        <f>VLOOKUP(PROD!$B277,ENTRADAS!$C$7:$H$300,5,0)</f>
        <v>#N/A</v>
      </c>
      <c r="H277" s="61"/>
    </row>
    <row r="278" ht="15.75" customHeight="1">
      <c r="B278" s="64"/>
      <c r="C278" s="65"/>
      <c r="D278" s="65"/>
      <c r="E278" s="66"/>
      <c r="F278" s="53" t="str">
        <f>AVERAGEIF(ENTRADAS!$C$7:C571,$B278,ENTRADAS!$F$7:F571)</f>
        <v>#DIV/0!</v>
      </c>
      <c r="G278" s="60" t="str">
        <f>VLOOKUP(PROD!$B278,ENTRADAS!$C$7:$H$300,5,0)</f>
        <v>#N/A</v>
      </c>
      <c r="H278" s="61"/>
    </row>
    <row r="279" ht="15.75" customHeight="1">
      <c r="B279" s="64"/>
      <c r="C279" s="65"/>
      <c r="D279" s="65"/>
      <c r="E279" s="66"/>
      <c r="F279" s="53" t="str">
        <f>AVERAGEIF(ENTRADAS!$C$7:C572,$B279,ENTRADAS!$F$7:F572)</f>
        <v>#DIV/0!</v>
      </c>
      <c r="G279" s="60" t="str">
        <f>VLOOKUP(PROD!$B279,ENTRADAS!$C$7:$H$300,5,0)</f>
        <v>#N/A</v>
      </c>
      <c r="H279" s="61"/>
    </row>
    <row r="280" ht="15.75" customHeight="1">
      <c r="B280" s="64"/>
      <c r="C280" s="65"/>
      <c r="D280" s="65"/>
      <c r="E280" s="66"/>
      <c r="F280" s="53" t="str">
        <f>AVERAGEIF(ENTRADAS!$C$7:C573,$B280,ENTRADAS!$F$7:F573)</f>
        <v>#DIV/0!</v>
      </c>
      <c r="G280" s="60" t="str">
        <f>VLOOKUP(PROD!$B280,ENTRADAS!$C$7:$H$300,5,0)</f>
        <v>#N/A</v>
      </c>
      <c r="H280" s="61"/>
    </row>
    <row r="281" ht="15.75" customHeight="1">
      <c r="B281" s="64"/>
      <c r="C281" s="65"/>
      <c r="D281" s="65"/>
      <c r="E281" s="66"/>
      <c r="F281" s="53" t="str">
        <f>AVERAGEIF(ENTRADAS!$C$7:C574,$B281,ENTRADAS!$F$7:F574)</f>
        <v>#DIV/0!</v>
      </c>
      <c r="G281" s="60" t="str">
        <f>VLOOKUP(PROD!$B281,ENTRADAS!$C$7:$H$300,5,0)</f>
        <v>#N/A</v>
      </c>
      <c r="H281" s="61"/>
    </row>
    <row r="282" ht="15.75" customHeight="1">
      <c r="B282" s="64"/>
      <c r="C282" s="65"/>
      <c r="D282" s="65"/>
      <c r="E282" s="66"/>
      <c r="F282" s="53" t="str">
        <f>AVERAGEIF(ENTRADAS!$C$7:C575,$B282,ENTRADAS!$F$7:F575)</f>
        <v>#DIV/0!</v>
      </c>
      <c r="G282" s="60" t="str">
        <f>VLOOKUP(PROD!$B282,ENTRADAS!$C$7:$H$300,5,0)</f>
        <v>#N/A</v>
      </c>
      <c r="H282" s="61"/>
    </row>
    <row r="283" ht="15.75" customHeight="1">
      <c r="B283" s="64"/>
      <c r="C283" s="65"/>
      <c r="D283" s="65"/>
      <c r="E283" s="66"/>
      <c r="F283" s="53" t="str">
        <f>AVERAGEIF(ENTRADAS!$C$7:C576,$B283,ENTRADAS!$F$7:F576)</f>
        <v>#DIV/0!</v>
      </c>
      <c r="G283" s="60" t="str">
        <f>VLOOKUP(PROD!$B283,ENTRADAS!$C$7:$H$300,5,0)</f>
        <v>#N/A</v>
      </c>
      <c r="H283" s="61"/>
    </row>
    <row r="284" ht="15.75" customHeight="1">
      <c r="B284" s="64"/>
      <c r="C284" s="65"/>
      <c r="D284" s="65"/>
      <c r="E284" s="66"/>
      <c r="F284" s="53" t="str">
        <f>AVERAGEIF(ENTRADAS!$C$7:C577,$B284,ENTRADAS!$F$7:F577)</f>
        <v>#DIV/0!</v>
      </c>
      <c r="G284" s="60" t="str">
        <f>VLOOKUP(PROD!$B284,ENTRADAS!$C$7:$H$300,5,0)</f>
        <v>#N/A</v>
      </c>
      <c r="H284" s="61"/>
    </row>
    <row r="285" ht="15.75" customHeight="1">
      <c r="B285" s="64"/>
      <c r="C285" s="65"/>
      <c r="D285" s="65"/>
      <c r="E285" s="66"/>
      <c r="F285" s="53" t="str">
        <f>AVERAGEIF(ENTRADAS!$C$7:C578,$B285,ENTRADAS!$F$7:F578)</f>
        <v>#DIV/0!</v>
      </c>
      <c r="G285" s="60" t="str">
        <f>VLOOKUP(PROD!$B285,ENTRADAS!$C$7:$H$300,5,0)</f>
        <v>#N/A</v>
      </c>
      <c r="H285" s="61"/>
    </row>
    <row r="286" ht="15.75" customHeight="1">
      <c r="B286" s="64"/>
      <c r="C286" s="65"/>
      <c r="D286" s="65"/>
      <c r="E286" s="66"/>
      <c r="F286" s="53" t="str">
        <f>AVERAGEIF(ENTRADAS!$C$7:C579,$B286,ENTRADAS!$F$7:F579)</f>
        <v>#DIV/0!</v>
      </c>
      <c r="G286" s="60" t="str">
        <f>VLOOKUP(PROD!$B286,ENTRADAS!$C$7:$H$300,5,0)</f>
        <v>#N/A</v>
      </c>
      <c r="H286" s="61"/>
    </row>
    <row r="287" ht="15.75" customHeight="1">
      <c r="B287" s="64"/>
      <c r="C287" s="65"/>
      <c r="D287" s="65"/>
      <c r="E287" s="66"/>
      <c r="F287" s="53" t="str">
        <f>AVERAGEIF(ENTRADAS!$C$7:C580,$B287,ENTRADAS!$F$7:F580)</f>
        <v>#DIV/0!</v>
      </c>
      <c r="G287" s="60" t="str">
        <f>VLOOKUP(PROD!$B287,ENTRADAS!$C$7:$H$300,5,0)</f>
        <v>#N/A</v>
      </c>
      <c r="H287" s="61"/>
    </row>
    <row r="288" ht="15.75" customHeight="1">
      <c r="B288" s="64"/>
      <c r="C288" s="65"/>
      <c r="D288" s="65"/>
      <c r="E288" s="66"/>
      <c r="F288" s="53" t="str">
        <f>AVERAGEIF(ENTRADAS!$C$7:C581,$B288,ENTRADAS!$F$7:F581)</f>
        <v>#DIV/0!</v>
      </c>
      <c r="G288" s="60" t="str">
        <f>VLOOKUP(PROD!$B288,ENTRADAS!$C$7:$H$300,5,0)</f>
        <v>#N/A</v>
      </c>
      <c r="H288" s="61"/>
    </row>
    <row r="289" ht="15.75" customHeight="1">
      <c r="B289" s="64"/>
      <c r="C289" s="65"/>
      <c r="D289" s="65"/>
      <c r="E289" s="66"/>
      <c r="F289" s="53" t="str">
        <f>AVERAGEIF(ENTRADAS!$C$7:C582,$B289,ENTRADAS!$F$7:F582)</f>
        <v>#DIV/0!</v>
      </c>
      <c r="G289" s="60" t="str">
        <f>VLOOKUP(PROD!$B289,ENTRADAS!$C$7:$H$300,5,0)</f>
        <v>#N/A</v>
      </c>
      <c r="H289" s="61"/>
    </row>
    <row r="290" ht="15.75" customHeight="1">
      <c r="B290" s="64"/>
      <c r="C290" s="65"/>
      <c r="D290" s="65"/>
      <c r="E290" s="66"/>
      <c r="F290" s="53" t="str">
        <f>AVERAGEIF(ENTRADAS!$C$7:C583,$B290,ENTRADAS!$F$7:F583)</f>
        <v>#DIV/0!</v>
      </c>
      <c r="G290" s="60" t="str">
        <f>VLOOKUP(PROD!$B290,ENTRADAS!$C$7:$H$300,5,0)</f>
        <v>#N/A</v>
      </c>
      <c r="H290" s="61"/>
    </row>
    <row r="291" ht="15.75" customHeight="1">
      <c r="B291" s="64"/>
      <c r="C291" s="65"/>
      <c r="D291" s="65"/>
      <c r="E291" s="66"/>
      <c r="F291" s="53" t="str">
        <f>AVERAGEIF(ENTRADAS!$C$7:C584,$B291,ENTRADAS!$F$7:F584)</f>
        <v>#DIV/0!</v>
      </c>
      <c r="G291" s="60" t="str">
        <f>VLOOKUP(PROD!$B291,ENTRADAS!$C$7:$H$300,5,0)</f>
        <v>#N/A</v>
      </c>
      <c r="H291" s="61"/>
    </row>
    <row r="292" ht="15.75" customHeight="1">
      <c r="B292" s="64"/>
      <c r="C292" s="65"/>
      <c r="D292" s="65"/>
      <c r="E292" s="66"/>
      <c r="F292" s="53" t="str">
        <f>AVERAGEIF(ENTRADAS!$C$7:C585,$B292,ENTRADAS!$F$7:F585)</f>
        <v>#DIV/0!</v>
      </c>
      <c r="G292" s="60" t="str">
        <f>VLOOKUP(PROD!$B292,ENTRADAS!$C$7:$H$300,5,0)</f>
        <v>#N/A</v>
      </c>
      <c r="H292" s="61"/>
    </row>
    <row r="293" ht="15.75" customHeight="1">
      <c r="B293" s="64"/>
      <c r="C293" s="65"/>
      <c r="D293" s="65"/>
      <c r="E293" s="66"/>
      <c r="F293" s="53" t="str">
        <f>AVERAGEIF(ENTRADAS!$C$7:C586,$B293,ENTRADAS!$F$7:F586)</f>
        <v>#DIV/0!</v>
      </c>
      <c r="G293" s="60" t="str">
        <f>VLOOKUP(PROD!$B293,ENTRADAS!$C$7:$H$300,5,0)</f>
        <v>#N/A</v>
      </c>
      <c r="H293" s="61"/>
    </row>
    <row r="294" ht="15.75" customHeight="1">
      <c r="B294" s="64"/>
      <c r="C294" s="65"/>
      <c r="D294" s="65"/>
      <c r="E294" s="66"/>
      <c r="F294" s="53" t="str">
        <f>AVERAGEIF(ENTRADAS!$C$7:C587,$B294,ENTRADAS!$F$7:F587)</f>
        <v>#DIV/0!</v>
      </c>
      <c r="G294" s="60" t="str">
        <f>VLOOKUP(PROD!$B294,ENTRADAS!$C$7:$H$300,5,0)</f>
        <v>#N/A</v>
      </c>
      <c r="H294" s="61"/>
    </row>
    <row r="295" ht="15.75" customHeight="1">
      <c r="B295" s="64"/>
      <c r="C295" s="65"/>
      <c r="D295" s="65"/>
      <c r="E295" s="66"/>
      <c r="F295" s="53" t="str">
        <f>AVERAGEIF(ENTRADAS!$C$7:C588,$B295,ENTRADAS!$F$7:F588)</f>
        <v>#DIV/0!</v>
      </c>
      <c r="G295" s="60" t="str">
        <f>VLOOKUP(PROD!$B295,ENTRADAS!$C$7:$H$300,5,0)</f>
        <v>#N/A</v>
      </c>
      <c r="H295" s="61"/>
    </row>
    <row r="296" ht="15.75" customHeight="1">
      <c r="B296" s="64"/>
      <c r="C296" s="65"/>
      <c r="D296" s="65"/>
      <c r="E296" s="66"/>
      <c r="F296" s="53" t="str">
        <f>AVERAGEIF(ENTRADAS!$C$7:C589,$B296,ENTRADAS!$F$7:F589)</f>
        <v>#DIV/0!</v>
      </c>
      <c r="G296" s="60" t="str">
        <f>VLOOKUP(PROD!$B296,ENTRADAS!$C$7:$H$300,5,0)</f>
        <v>#N/A</v>
      </c>
      <c r="H296" s="61"/>
    </row>
    <row r="297" ht="15.75" customHeight="1">
      <c r="B297" s="64"/>
      <c r="C297" s="65"/>
      <c r="D297" s="65"/>
      <c r="E297" s="66"/>
      <c r="F297" s="53" t="str">
        <f>AVERAGEIF(ENTRADAS!$C$7:C590,$B297,ENTRADAS!$F$7:F590)</f>
        <v>#DIV/0!</v>
      </c>
      <c r="G297" s="60" t="str">
        <f>VLOOKUP(PROD!$B297,ENTRADAS!$C$7:$H$300,5,0)</f>
        <v>#N/A</v>
      </c>
      <c r="H297" s="61"/>
    </row>
    <row r="298" ht="15.75" customHeight="1">
      <c r="B298" s="64"/>
      <c r="C298" s="65"/>
      <c r="D298" s="65"/>
      <c r="E298" s="66"/>
      <c r="F298" s="53" t="str">
        <f>AVERAGEIF(ENTRADAS!$C$7:C591,$B298,ENTRADAS!$F$7:F591)</f>
        <v>#DIV/0!</v>
      </c>
      <c r="G298" s="60" t="str">
        <f>VLOOKUP(PROD!$B298,ENTRADAS!$C$7:$H$300,5,0)</f>
        <v>#N/A</v>
      </c>
      <c r="H298" s="61"/>
    </row>
    <row r="299" ht="15.75" customHeight="1">
      <c r="B299" s="64"/>
      <c r="C299" s="65"/>
      <c r="D299" s="65"/>
      <c r="E299" s="66"/>
      <c r="F299" s="53" t="str">
        <f>AVERAGEIF(ENTRADAS!$C$7:C592,$B299,ENTRADAS!$F$7:F592)</f>
        <v>#DIV/0!</v>
      </c>
      <c r="G299" s="60" t="str">
        <f>VLOOKUP(PROD!$B299,ENTRADAS!$C$7:$H$300,5,0)</f>
        <v>#N/A</v>
      </c>
      <c r="H299" s="61"/>
    </row>
    <row r="300" ht="15.75" customHeight="1">
      <c r="B300" s="67"/>
      <c r="C300" s="68"/>
      <c r="D300" s="68"/>
      <c r="E300" s="69"/>
      <c r="F300" s="53" t="str">
        <f>AVERAGEIF(ENTRADAS!$C$7:C593,$B300,ENTRADAS!$F$7:F593)</f>
        <v>#DIV/0!</v>
      </c>
      <c r="G300" s="70" t="str">
        <f>VLOOKUP(PROD!$B300,ENTRADAS!$C$7:$H$300,5,0)</f>
        <v>#N/A</v>
      </c>
      <c r="H300" s="61"/>
    </row>
    <row r="301" ht="15.75" customHeight="1">
      <c r="F301" s="71"/>
      <c r="G301" s="72"/>
    </row>
    <row r="302" ht="15.75" customHeight="1">
      <c r="G302" s="73"/>
    </row>
    <row r="303" ht="15.75" customHeight="1">
      <c r="G303" s="73"/>
    </row>
    <row r="304" ht="15.75" customHeight="1">
      <c r="G304" s="73"/>
    </row>
    <row r="305" ht="15.75" customHeight="1">
      <c r="G305" s="73"/>
    </row>
    <row r="306" ht="15.75" customHeight="1">
      <c r="G306" s="73"/>
    </row>
    <row r="307" ht="15.75" customHeight="1">
      <c r="G307" s="73"/>
    </row>
    <row r="308" ht="15.75" customHeight="1">
      <c r="G308" s="73"/>
    </row>
    <row r="309" ht="15.75" customHeight="1">
      <c r="G309" s="73"/>
    </row>
    <row r="310" ht="15.75" customHeight="1">
      <c r="G310" s="73"/>
    </row>
    <row r="311" ht="15.75" customHeight="1">
      <c r="G311" s="73"/>
    </row>
    <row r="312" ht="15.75" customHeight="1">
      <c r="G312" s="73"/>
    </row>
    <row r="313" ht="15.75" customHeight="1">
      <c r="G313" s="73"/>
    </row>
    <row r="314" ht="15.75" customHeight="1">
      <c r="G314" s="73"/>
    </row>
    <row r="315" ht="15.75" customHeight="1">
      <c r="G315" s="73"/>
    </row>
    <row r="316" ht="15.75" customHeight="1">
      <c r="G316" s="73"/>
    </row>
    <row r="317" ht="15.75" customHeight="1">
      <c r="G317" s="73"/>
    </row>
    <row r="318" ht="15.75" customHeight="1">
      <c r="G318" s="73"/>
    </row>
    <row r="319" ht="15.75" customHeight="1">
      <c r="G319" s="73"/>
    </row>
    <row r="320" ht="15.75" customHeight="1">
      <c r="G320" s="73"/>
    </row>
    <row r="321" ht="15.75" customHeight="1">
      <c r="G321" s="73"/>
    </row>
    <row r="322" ht="15.75" customHeight="1">
      <c r="G322" s="73"/>
    </row>
    <row r="323" ht="15.75" customHeight="1">
      <c r="G323" s="73"/>
    </row>
    <row r="324" ht="15.75" customHeight="1">
      <c r="G324" s="73"/>
    </row>
    <row r="325" ht="15.75" customHeight="1">
      <c r="G325" s="73"/>
    </row>
    <row r="326" ht="15.75" customHeight="1">
      <c r="G326" s="73"/>
    </row>
    <row r="327" ht="15.75" customHeight="1">
      <c r="G327" s="73"/>
    </row>
    <row r="328" ht="15.75" customHeight="1">
      <c r="G328" s="73"/>
    </row>
    <row r="329" ht="15.75" customHeight="1">
      <c r="G329" s="73"/>
    </row>
    <row r="330" ht="15.75" customHeight="1">
      <c r="G330" s="73"/>
    </row>
    <row r="331" ht="15.75" customHeight="1">
      <c r="G331" s="73"/>
    </row>
    <row r="332" ht="15.75" customHeight="1">
      <c r="G332" s="73"/>
    </row>
    <row r="333" ht="15.75" customHeight="1">
      <c r="G333" s="73"/>
    </row>
    <row r="334" ht="15.75" customHeight="1">
      <c r="G334" s="73"/>
    </row>
    <row r="335" ht="15.75" customHeight="1">
      <c r="G335" s="73"/>
    </row>
    <row r="336" ht="15.75" customHeight="1">
      <c r="G336" s="73"/>
    </row>
    <row r="337" ht="15.75" customHeight="1">
      <c r="G337" s="73"/>
    </row>
    <row r="338" ht="15.75" customHeight="1">
      <c r="G338" s="73"/>
    </row>
    <row r="339" ht="15.75" customHeight="1">
      <c r="G339" s="73"/>
    </row>
    <row r="340" ht="15.75" customHeight="1">
      <c r="G340" s="73"/>
    </row>
    <row r="341" ht="15.75" customHeight="1">
      <c r="G341" s="73"/>
    </row>
    <row r="342" ht="15.75" customHeight="1">
      <c r="G342" s="73"/>
    </row>
    <row r="343" ht="15.75" customHeight="1">
      <c r="G343" s="73"/>
    </row>
    <row r="344" ht="15.75" customHeight="1">
      <c r="G344" s="73"/>
    </row>
    <row r="345" ht="15.75" customHeight="1">
      <c r="G345" s="73"/>
    </row>
    <row r="346" ht="15.75" customHeight="1">
      <c r="G346" s="73"/>
    </row>
    <row r="347" ht="15.75" customHeight="1">
      <c r="G347" s="73"/>
    </row>
    <row r="348" ht="15.75" customHeight="1">
      <c r="G348" s="73"/>
    </row>
    <row r="349" ht="15.75" customHeight="1">
      <c r="G349" s="73"/>
    </row>
    <row r="350" ht="15.75" customHeight="1">
      <c r="G350" s="73"/>
    </row>
    <row r="351" ht="15.75" customHeight="1">
      <c r="G351" s="73"/>
    </row>
    <row r="352" ht="15.75" customHeight="1">
      <c r="G352" s="73"/>
    </row>
    <row r="353" ht="15.75" customHeight="1">
      <c r="G353" s="73"/>
    </row>
    <row r="354" ht="15.75" customHeight="1">
      <c r="G354" s="73"/>
    </row>
    <row r="355" ht="15.75" customHeight="1">
      <c r="G355" s="73"/>
    </row>
    <row r="356" ht="15.75" customHeight="1">
      <c r="G356" s="73"/>
    </row>
    <row r="357" ht="15.75" customHeight="1">
      <c r="G357" s="73"/>
    </row>
    <row r="358" ht="15.75" customHeight="1">
      <c r="G358" s="73"/>
    </row>
    <row r="359" ht="15.75" customHeight="1">
      <c r="G359" s="73"/>
    </row>
    <row r="360" ht="15.75" customHeight="1">
      <c r="G360" s="73"/>
    </row>
    <row r="361" ht="15.75" customHeight="1">
      <c r="G361" s="73"/>
    </row>
    <row r="362" ht="15.75" customHeight="1">
      <c r="G362" s="73"/>
    </row>
    <row r="363" ht="15.75" customHeight="1">
      <c r="G363" s="73"/>
    </row>
    <row r="364" ht="15.75" customHeight="1">
      <c r="G364" s="73"/>
    </row>
    <row r="365" ht="15.75" customHeight="1">
      <c r="G365" s="73"/>
    </row>
    <row r="366" ht="15.75" customHeight="1">
      <c r="G366" s="73"/>
    </row>
    <row r="367" ht="15.75" customHeight="1">
      <c r="G367" s="73"/>
    </row>
    <row r="368" ht="15.75" customHeight="1">
      <c r="G368" s="73"/>
    </row>
    <row r="369" ht="15.75" customHeight="1">
      <c r="G369" s="73"/>
    </row>
    <row r="370" ht="15.75" customHeight="1">
      <c r="G370" s="73"/>
    </row>
    <row r="371" ht="15.75" customHeight="1">
      <c r="G371" s="73"/>
    </row>
    <row r="372" ht="15.75" customHeight="1">
      <c r="G372" s="73"/>
    </row>
    <row r="373" ht="15.75" customHeight="1">
      <c r="G373" s="73"/>
    </row>
    <row r="374" ht="15.75" customHeight="1">
      <c r="G374" s="73"/>
    </row>
    <row r="375" ht="15.75" customHeight="1">
      <c r="G375" s="73"/>
    </row>
    <row r="376" ht="15.75" customHeight="1">
      <c r="G376" s="73"/>
    </row>
    <row r="377" ht="15.75" customHeight="1">
      <c r="G377" s="73"/>
    </row>
    <row r="378" ht="15.75" customHeight="1">
      <c r="G378" s="73"/>
    </row>
    <row r="379" ht="15.75" customHeight="1">
      <c r="G379" s="73"/>
    </row>
    <row r="380" ht="15.75" customHeight="1">
      <c r="G380" s="73"/>
    </row>
    <row r="381" ht="15.75" customHeight="1">
      <c r="G381" s="73"/>
    </row>
    <row r="382" ht="15.75" customHeight="1">
      <c r="G382" s="73"/>
    </row>
    <row r="383" ht="15.75" customHeight="1">
      <c r="G383" s="73"/>
    </row>
    <row r="384" ht="15.75" customHeight="1">
      <c r="G384" s="73"/>
    </row>
    <row r="385" ht="15.75" customHeight="1">
      <c r="G385" s="73"/>
    </row>
    <row r="386" ht="15.75" customHeight="1">
      <c r="G386" s="73"/>
    </row>
    <row r="387" ht="15.75" customHeight="1">
      <c r="G387" s="73"/>
    </row>
    <row r="388" ht="15.75" customHeight="1">
      <c r="G388" s="73"/>
    </row>
    <row r="389" ht="15.75" customHeight="1">
      <c r="G389" s="73"/>
    </row>
    <row r="390" ht="15.75" customHeight="1">
      <c r="G390" s="73"/>
    </row>
    <row r="391" ht="15.75" customHeight="1">
      <c r="G391" s="73"/>
    </row>
    <row r="392" ht="15.75" customHeight="1">
      <c r="G392" s="73"/>
    </row>
    <row r="393" ht="15.75" customHeight="1">
      <c r="G393" s="73"/>
    </row>
    <row r="394" ht="15.75" customHeight="1">
      <c r="G394" s="73"/>
    </row>
    <row r="395" ht="15.75" customHeight="1">
      <c r="G395" s="73"/>
    </row>
    <row r="396" ht="15.75" customHeight="1">
      <c r="G396" s="73"/>
    </row>
    <row r="397" ht="15.75" customHeight="1">
      <c r="G397" s="73"/>
    </row>
    <row r="398" ht="15.75" customHeight="1">
      <c r="G398" s="73"/>
    </row>
    <row r="399" ht="15.75" customHeight="1">
      <c r="G399" s="73"/>
    </row>
    <row r="400" ht="15.75" customHeight="1">
      <c r="G400" s="73"/>
    </row>
    <row r="401" ht="15.75" customHeight="1">
      <c r="G401" s="73"/>
    </row>
    <row r="402" ht="15.75" customHeight="1">
      <c r="G402" s="73"/>
    </row>
    <row r="403" ht="15.75" customHeight="1">
      <c r="G403" s="73"/>
    </row>
    <row r="404" ht="15.75" customHeight="1">
      <c r="G404" s="73"/>
    </row>
    <row r="405" ht="15.75" customHeight="1">
      <c r="G405" s="73"/>
    </row>
    <row r="406" ht="15.75" customHeight="1">
      <c r="G406" s="73"/>
    </row>
    <row r="407" ht="15.75" customHeight="1">
      <c r="G407" s="73"/>
    </row>
    <row r="408" ht="15.75" customHeight="1">
      <c r="G408" s="73"/>
    </row>
    <row r="409" ht="15.75" customHeight="1">
      <c r="G409" s="73"/>
    </row>
    <row r="410" ht="15.75" customHeight="1">
      <c r="G410" s="73"/>
    </row>
    <row r="411" ht="15.75" customHeight="1">
      <c r="G411" s="73"/>
    </row>
    <row r="412" ht="15.75" customHeight="1">
      <c r="G412" s="73"/>
    </row>
    <row r="413" ht="15.75" customHeight="1">
      <c r="G413" s="73"/>
    </row>
    <row r="414" ht="15.75" customHeight="1">
      <c r="G414" s="73"/>
    </row>
    <row r="415" ht="15.75" customHeight="1">
      <c r="G415" s="73"/>
    </row>
    <row r="416" ht="15.75" customHeight="1">
      <c r="G416" s="73"/>
    </row>
    <row r="417" ht="15.75" customHeight="1">
      <c r="G417" s="73"/>
    </row>
    <row r="418" ht="15.75" customHeight="1">
      <c r="G418" s="73"/>
    </row>
    <row r="419" ht="15.75" customHeight="1">
      <c r="G419" s="73"/>
    </row>
    <row r="420" ht="15.75" customHeight="1">
      <c r="G420" s="73"/>
    </row>
    <row r="421" ht="15.75" customHeight="1">
      <c r="G421" s="73"/>
    </row>
    <row r="422" ht="15.75" customHeight="1">
      <c r="G422" s="73"/>
    </row>
    <row r="423" ht="15.75" customHeight="1">
      <c r="G423" s="73"/>
    </row>
    <row r="424" ht="15.75" customHeight="1">
      <c r="G424" s="73"/>
    </row>
    <row r="425" ht="15.75" customHeight="1">
      <c r="G425" s="73"/>
    </row>
    <row r="426" ht="15.75" customHeight="1">
      <c r="G426" s="73"/>
    </row>
    <row r="427" ht="15.75" customHeight="1">
      <c r="G427" s="73"/>
    </row>
    <row r="428" ht="15.75" customHeight="1">
      <c r="G428" s="73"/>
    </row>
    <row r="429" ht="15.75" customHeight="1">
      <c r="G429" s="73"/>
    </row>
    <row r="430" ht="15.75" customHeight="1">
      <c r="G430" s="73"/>
    </row>
    <row r="431" ht="15.75" customHeight="1">
      <c r="G431" s="73"/>
    </row>
    <row r="432" ht="15.75" customHeight="1">
      <c r="G432" s="73"/>
    </row>
    <row r="433" ht="15.75" customHeight="1">
      <c r="G433" s="73"/>
    </row>
    <row r="434" ht="15.75" customHeight="1">
      <c r="G434" s="73"/>
    </row>
    <row r="435" ht="15.75" customHeight="1">
      <c r="G435" s="73"/>
    </row>
    <row r="436" ht="15.75" customHeight="1">
      <c r="G436" s="73"/>
    </row>
    <row r="437" ht="15.75" customHeight="1">
      <c r="G437" s="73"/>
    </row>
    <row r="438" ht="15.75" customHeight="1">
      <c r="G438" s="73"/>
    </row>
    <row r="439" ht="15.75" customHeight="1">
      <c r="G439" s="73"/>
    </row>
    <row r="440" ht="15.75" customHeight="1">
      <c r="G440" s="73"/>
    </row>
    <row r="441" ht="15.75" customHeight="1">
      <c r="G441" s="73"/>
    </row>
    <row r="442" ht="15.75" customHeight="1">
      <c r="G442" s="73"/>
    </row>
    <row r="443" ht="15.75" customHeight="1">
      <c r="G443" s="73"/>
    </row>
    <row r="444" ht="15.75" customHeight="1">
      <c r="G444" s="73"/>
    </row>
    <row r="445" ht="15.75" customHeight="1">
      <c r="G445" s="73"/>
    </row>
    <row r="446" ht="15.75" customHeight="1">
      <c r="G446" s="73"/>
    </row>
    <row r="447" ht="15.75" customHeight="1">
      <c r="G447" s="73"/>
    </row>
    <row r="448" ht="15.75" customHeight="1">
      <c r="G448" s="73"/>
    </row>
    <row r="449" ht="15.75" customHeight="1">
      <c r="G449" s="73"/>
    </row>
    <row r="450" ht="15.75" customHeight="1">
      <c r="G450" s="73"/>
    </row>
    <row r="451" ht="15.75" customHeight="1">
      <c r="G451" s="73"/>
    </row>
    <row r="452" ht="15.75" customHeight="1">
      <c r="G452" s="73"/>
    </row>
    <row r="453" ht="15.75" customHeight="1">
      <c r="G453" s="73"/>
    </row>
    <row r="454" ht="15.75" customHeight="1">
      <c r="G454" s="73"/>
    </row>
    <row r="455" ht="15.75" customHeight="1">
      <c r="G455" s="73"/>
    </row>
    <row r="456" ht="15.75" customHeight="1">
      <c r="G456" s="73"/>
    </row>
    <row r="457" ht="15.75" customHeight="1">
      <c r="G457" s="73"/>
    </row>
    <row r="458" ht="15.75" customHeight="1">
      <c r="G458" s="73"/>
    </row>
    <row r="459" ht="15.75" customHeight="1">
      <c r="G459" s="73"/>
    </row>
    <row r="460" ht="15.75" customHeight="1">
      <c r="G460" s="73"/>
    </row>
    <row r="461" ht="15.75" customHeight="1">
      <c r="G461" s="73"/>
    </row>
    <row r="462" ht="15.75" customHeight="1">
      <c r="G462" s="73"/>
    </row>
    <row r="463" ht="15.75" customHeight="1">
      <c r="G463" s="73"/>
    </row>
    <row r="464" ht="15.75" customHeight="1">
      <c r="G464" s="73"/>
    </row>
    <row r="465" ht="15.75" customHeight="1">
      <c r="G465" s="73"/>
    </row>
    <row r="466" ht="15.75" customHeight="1">
      <c r="G466" s="73"/>
    </row>
    <row r="467" ht="15.75" customHeight="1">
      <c r="G467" s="73"/>
    </row>
    <row r="468" ht="15.75" customHeight="1">
      <c r="G468" s="73"/>
    </row>
    <row r="469" ht="15.75" customHeight="1">
      <c r="G469" s="73"/>
    </row>
    <row r="470" ht="15.75" customHeight="1">
      <c r="G470" s="73"/>
    </row>
    <row r="471" ht="15.75" customHeight="1">
      <c r="G471" s="73"/>
    </row>
    <row r="472" ht="15.75" customHeight="1">
      <c r="G472" s="73"/>
    </row>
    <row r="473" ht="15.75" customHeight="1">
      <c r="G473" s="73"/>
    </row>
    <row r="474" ht="15.75" customHeight="1">
      <c r="G474" s="73"/>
    </row>
    <row r="475" ht="15.75" customHeight="1">
      <c r="G475" s="73"/>
    </row>
    <row r="476" ht="15.75" customHeight="1">
      <c r="G476" s="73"/>
    </row>
    <row r="477" ht="15.75" customHeight="1">
      <c r="G477" s="73"/>
    </row>
    <row r="478" ht="15.75" customHeight="1">
      <c r="G478" s="73"/>
    </row>
    <row r="479" ht="15.75" customHeight="1">
      <c r="G479" s="73"/>
    </row>
    <row r="480" ht="15.75" customHeight="1">
      <c r="G480" s="73"/>
    </row>
    <row r="481" ht="15.75" customHeight="1">
      <c r="G481" s="73"/>
    </row>
    <row r="482" ht="15.75" customHeight="1">
      <c r="G482" s="73"/>
    </row>
    <row r="483" ht="15.75" customHeight="1">
      <c r="G483" s="73"/>
    </row>
    <row r="484" ht="15.75" customHeight="1">
      <c r="G484" s="73"/>
    </row>
    <row r="485" ht="15.75" customHeight="1">
      <c r="G485" s="73"/>
    </row>
    <row r="486" ht="15.75" customHeight="1">
      <c r="G486" s="73"/>
    </row>
    <row r="487" ht="15.75" customHeight="1">
      <c r="G487" s="73"/>
    </row>
    <row r="488" ht="15.75" customHeight="1">
      <c r="G488" s="73"/>
    </row>
    <row r="489" ht="15.75" customHeight="1">
      <c r="G489" s="73"/>
    </row>
    <row r="490" ht="15.75" customHeight="1">
      <c r="G490" s="73"/>
    </row>
    <row r="491" ht="15.75" customHeight="1">
      <c r="G491" s="73"/>
    </row>
    <row r="492" ht="15.75" customHeight="1">
      <c r="G492" s="73"/>
    </row>
    <row r="493" ht="15.75" customHeight="1">
      <c r="G493" s="73"/>
    </row>
    <row r="494" ht="15.75" customHeight="1">
      <c r="G494" s="73"/>
    </row>
    <row r="495" ht="15.75" customHeight="1">
      <c r="G495" s="73"/>
    </row>
    <row r="496" ht="15.75" customHeight="1">
      <c r="G496" s="73"/>
    </row>
    <row r="497" ht="15.75" customHeight="1">
      <c r="G497" s="73"/>
    </row>
    <row r="498" ht="15.75" customHeight="1">
      <c r="G498" s="73"/>
    </row>
    <row r="499" ht="15.75" customHeight="1">
      <c r="G499" s="73"/>
    </row>
    <row r="500" ht="15.75" customHeight="1">
      <c r="G500" s="73"/>
    </row>
    <row r="501" ht="15.75" customHeight="1">
      <c r="G501" s="73"/>
    </row>
    <row r="502" ht="15.75" customHeight="1">
      <c r="G502" s="73"/>
    </row>
    <row r="503" ht="15.75" customHeight="1">
      <c r="G503" s="73"/>
    </row>
    <row r="504" ht="15.75" customHeight="1">
      <c r="G504" s="73"/>
    </row>
    <row r="505" ht="15.75" customHeight="1">
      <c r="G505" s="73"/>
    </row>
    <row r="506" ht="15.75" customHeight="1">
      <c r="G506" s="73"/>
    </row>
    <row r="507" ht="15.75" customHeight="1">
      <c r="G507" s="73"/>
    </row>
    <row r="508" ht="15.75" customHeight="1">
      <c r="G508" s="73"/>
    </row>
    <row r="509" ht="15.75" customHeight="1">
      <c r="G509" s="73"/>
    </row>
    <row r="510" ht="15.75" customHeight="1">
      <c r="G510" s="73"/>
    </row>
    <row r="511" ht="15.75" customHeight="1">
      <c r="G511" s="73"/>
    </row>
    <row r="512" ht="15.75" customHeight="1">
      <c r="G512" s="73"/>
    </row>
    <row r="513" ht="15.75" customHeight="1">
      <c r="G513" s="73"/>
    </row>
    <row r="514" ht="15.75" customHeight="1">
      <c r="G514" s="73"/>
    </row>
    <row r="515" ht="15.75" customHeight="1">
      <c r="G515" s="73"/>
    </row>
    <row r="516" ht="15.75" customHeight="1">
      <c r="G516" s="73"/>
    </row>
    <row r="517" ht="15.75" customHeight="1">
      <c r="G517" s="73"/>
    </row>
    <row r="518" ht="15.75" customHeight="1">
      <c r="G518" s="73"/>
    </row>
    <row r="519" ht="15.75" customHeight="1">
      <c r="G519" s="73"/>
    </row>
    <row r="520" ht="15.75" customHeight="1">
      <c r="G520" s="73"/>
    </row>
    <row r="521" ht="15.75" customHeight="1">
      <c r="G521" s="73"/>
    </row>
    <row r="522" ht="15.75" customHeight="1">
      <c r="G522" s="73"/>
    </row>
    <row r="523" ht="15.75" customHeight="1">
      <c r="G523" s="73"/>
    </row>
    <row r="524" ht="15.75" customHeight="1">
      <c r="G524" s="73"/>
    </row>
    <row r="525" ht="15.75" customHeight="1">
      <c r="G525" s="73"/>
    </row>
    <row r="526" ht="15.75" customHeight="1">
      <c r="G526" s="73"/>
    </row>
    <row r="527" ht="15.75" customHeight="1">
      <c r="G527" s="73"/>
    </row>
    <row r="528" ht="15.75" customHeight="1">
      <c r="G528" s="73"/>
    </row>
    <row r="529" ht="15.75" customHeight="1">
      <c r="G529" s="73"/>
    </row>
    <row r="530" ht="15.75" customHeight="1">
      <c r="G530" s="73"/>
    </row>
    <row r="531" ht="15.75" customHeight="1">
      <c r="G531" s="73"/>
    </row>
    <row r="532" ht="15.75" customHeight="1">
      <c r="G532" s="73"/>
    </row>
    <row r="533" ht="15.75" customHeight="1">
      <c r="G533" s="73"/>
    </row>
    <row r="534" ht="15.75" customHeight="1">
      <c r="G534" s="73"/>
    </row>
    <row r="535" ht="15.75" customHeight="1">
      <c r="G535" s="73"/>
    </row>
    <row r="536" ht="15.75" customHeight="1">
      <c r="G536" s="73"/>
    </row>
    <row r="537" ht="15.75" customHeight="1">
      <c r="G537" s="73"/>
    </row>
    <row r="538" ht="15.75" customHeight="1">
      <c r="G538" s="73"/>
    </row>
    <row r="539" ht="15.75" customHeight="1">
      <c r="G539" s="73"/>
    </row>
    <row r="540" ht="15.75" customHeight="1">
      <c r="G540" s="73"/>
    </row>
    <row r="541" ht="15.75" customHeight="1">
      <c r="G541" s="73"/>
    </row>
    <row r="542" ht="15.75" customHeight="1">
      <c r="G542" s="73"/>
    </row>
    <row r="543" ht="15.75" customHeight="1">
      <c r="G543" s="73"/>
    </row>
    <row r="544" ht="15.75" customHeight="1">
      <c r="G544" s="73"/>
    </row>
    <row r="545" ht="15.75" customHeight="1">
      <c r="G545" s="73"/>
    </row>
    <row r="546" ht="15.75" customHeight="1">
      <c r="G546" s="73"/>
    </row>
    <row r="547" ht="15.75" customHeight="1">
      <c r="G547" s="73"/>
    </row>
    <row r="548" ht="15.75" customHeight="1">
      <c r="G548" s="73"/>
    </row>
    <row r="549" ht="15.75" customHeight="1">
      <c r="G549" s="73"/>
    </row>
    <row r="550" ht="15.75" customHeight="1">
      <c r="G550" s="73"/>
    </row>
    <row r="551" ht="15.75" customHeight="1">
      <c r="G551" s="73"/>
    </row>
    <row r="552" ht="15.75" customHeight="1">
      <c r="G552" s="73"/>
    </row>
    <row r="553" ht="15.75" customHeight="1">
      <c r="G553" s="73"/>
    </row>
    <row r="554" ht="15.75" customHeight="1">
      <c r="G554" s="73"/>
    </row>
    <row r="555" ht="15.75" customHeight="1">
      <c r="G555" s="73"/>
    </row>
    <row r="556" ht="15.75" customHeight="1">
      <c r="G556" s="73"/>
    </row>
    <row r="557" ht="15.75" customHeight="1">
      <c r="G557" s="73"/>
    </row>
    <row r="558" ht="15.75" customHeight="1">
      <c r="G558" s="73"/>
    </row>
    <row r="559" ht="15.75" customHeight="1">
      <c r="G559" s="73"/>
    </row>
    <row r="560" ht="15.75" customHeight="1">
      <c r="G560" s="73"/>
    </row>
    <row r="561" ht="15.75" customHeight="1">
      <c r="G561" s="73"/>
    </row>
    <row r="562" ht="15.75" customHeight="1">
      <c r="G562" s="73"/>
    </row>
    <row r="563" ht="15.75" customHeight="1">
      <c r="G563" s="73"/>
    </row>
    <row r="564" ht="15.75" customHeight="1">
      <c r="G564" s="73"/>
    </row>
    <row r="565" ht="15.75" customHeight="1">
      <c r="G565" s="73"/>
    </row>
    <row r="566" ht="15.75" customHeight="1">
      <c r="G566" s="73"/>
    </row>
    <row r="567" ht="15.75" customHeight="1">
      <c r="G567" s="73"/>
    </row>
    <row r="568" ht="15.75" customHeight="1">
      <c r="G568" s="73"/>
    </row>
    <row r="569" ht="15.75" customHeight="1">
      <c r="G569" s="73"/>
    </row>
    <row r="570" ht="15.75" customHeight="1">
      <c r="G570" s="73"/>
    </row>
    <row r="571" ht="15.75" customHeight="1">
      <c r="G571" s="73"/>
    </row>
    <row r="572" ht="15.75" customHeight="1">
      <c r="G572" s="73"/>
    </row>
    <row r="573" ht="15.75" customHeight="1">
      <c r="G573" s="73"/>
    </row>
    <row r="574" ht="15.75" customHeight="1">
      <c r="G574" s="73"/>
    </row>
    <row r="575" ht="15.75" customHeight="1">
      <c r="G575" s="73"/>
    </row>
    <row r="576" ht="15.75" customHeight="1">
      <c r="G576" s="73"/>
    </row>
    <row r="577" ht="15.75" customHeight="1">
      <c r="G577" s="73"/>
    </row>
    <row r="578" ht="15.75" customHeight="1">
      <c r="G578" s="73"/>
    </row>
    <row r="579" ht="15.75" customHeight="1">
      <c r="G579" s="73"/>
    </row>
    <row r="580" ht="15.75" customHeight="1">
      <c r="G580" s="73"/>
    </row>
    <row r="581" ht="15.75" customHeight="1">
      <c r="G581" s="73"/>
    </row>
    <row r="582" ht="15.75" customHeight="1">
      <c r="G582" s="73"/>
    </row>
    <row r="583" ht="15.75" customHeight="1">
      <c r="G583" s="73"/>
    </row>
    <row r="584" ht="15.75" customHeight="1">
      <c r="G584" s="73"/>
    </row>
    <row r="585" ht="15.75" customHeight="1">
      <c r="G585" s="73"/>
    </row>
    <row r="586" ht="15.75" customHeight="1">
      <c r="G586" s="73"/>
    </row>
    <row r="587" ht="15.75" customHeight="1">
      <c r="G587" s="73"/>
    </row>
    <row r="588" ht="15.75" customHeight="1">
      <c r="G588" s="73"/>
    </row>
    <row r="589" ht="15.75" customHeight="1">
      <c r="G589" s="73"/>
    </row>
    <row r="590" ht="15.75" customHeight="1">
      <c r="G590" s="73"/>
    </row>
    <row r="591" ht="15.75" customHeight="1">
      <c r="G591" s="73"/>
    </row>
    <row r="592" ht="15.75" customHeight="1">
      <c r="G592" s="73"/>
    </row>
    <row r="593" ht="15.75" customHeight="1">
      <c r="G593" s="73"/>
    </row>
    <row r="594" ht="15.75" customHeight="1">
      <c r="G594" s="73"/>
    </row>
    <row r="595" ht="15.75" customHeight="1">
      <c r="G595" s="73"/>
    </row>
    <row r="596" ht="15.75" customHeight="1">
      <c r="G596" s="73"/>
    </row>
    <row r="597" ht="15.75" customHeight="1">
      <c r="G597" s="73"/>
    </row>
    <row r="598" ht="15.75" customHeight="1">
      <c r="G598" s="73"/>
    </row>
    <row r="599" ht="15.75" customHeight="1">
      <c r="G599" s="73"/>
    </row>
    <row r="600" ht="15.75" customHeight="1">
      <c r="G600" s="73"/>
    </row>
    <row r="601" ht="15.75" customHeight="1">
      <c r="G601" s="73"/>
    </row>
    <row r="602" ht="15.75" customHeight="1">
      <c r="G602" s="73"/>
    </row>
    <row r="603" ht="15.75" customHeight="1">
      <c r="G603" s="73"/>
    </row>
    <row r="604" ht="15.75" customHeight="1">
      <c r="G604" s="73"/>
    </row>
    <row r="605" ht="15.75" customHeight="1">
      <c r="G605" s="73"/>
    </row>
    <row r="606" ht="15.75" customHeight="1">
      <c r="G606" s="73"/>
    </row>
    <row r="607" ht="15.75" customHeight="1">
      <c r="G607" s="73"/>
    </row>
    <row r="608" ht="15.75" customHeight="1">
      <c r="G608" s="73"/>
    </row>
    <row r="609" ht="15.75" customHeight="1">
      <c r="G609" s="73"/>
    </row>
    <row r="610" ht="15.75" customHeight="1">
      <c r="G610" s="73"/>
    </row>
    <row r="611" ht="15.75" customHeight="1">
      <c r="G611" s="73"/>
    </row>
    <row r="612" ht="15.75" customHeight="1">
      <c r="G612" s="73"/>
    </row>
    <row r="613" ht="15.75" customHeight="1">
      <c r="G613" s="73"/>
    </row>
    <row r="614" ht="15.75" customHeight="1">
      <c r="G614" s="73"/>
    </row>
    <row r="615" ht="15.75" customHeight="1">
      <c r="G615" s="73"/>
    </row>
    <row r="616" ht="15.75" customHeight="1">
      <c r="G616" s="73"/>
    </row>
    <row r="617" ht="15.75" customHeight="1">
      <c r="G617" s="73"/>
    </row>
    <row r="618" ht="15.75" customHeight="1">
      <c r="G618" s="73"/>
    </row>
    <row r="619" ht="15.75" customHeight="1">
      <c r="G619" s="73"/>
    </row>
    <row r="620" ht="15.75" customHeight="1">
      <c r="G620" s="73"/>
    </row>
    <row r="621" ht="15.75" customHeight="1">
      <c r="G621" s="73"/>
    </row>
    <row r="622" ht="15.75" customHeight="1">
      <c r="G622" s="73"/>
    </row>
    <row r="623" ht="15.75" customHeight="1">
      <c r="G623" s="73"/>
    </row>
    <row r="624" ht="15.75" customHeight="1">
      <c r="G624" s="73"/>
    </row>
    <row r="625" ht="15.75" customHeight="1">
      <c r="G625" s="73"/>
    </row>
    <row r="626" ht="15.75" customHeight="1">
      <c r="G626" s="73"/>
    </row>
    <row r="627" ht="15.75" customHeight="1">
      <c r="G627" s="73"/>
    </row>
    <row r="628" ht="15.75" customHeight="1">
      <c r="G628" s="73"/>
    </row>
    <row r="629" ht="15.75" customHeight="1">
      <c r="G629" s="73"/>
    </row>
    <row r="630" ht="15.75" customHeight="1">
      <c r="G630" s="73"/>
    </row>
    <row r="631" ht="15.75" customHeight="1">
      <c r="G631" s="73"/>
    </row>
    <row r="632" ht="15.75" customHeight="1">
      <c r="G632" s="73"/>
    </row>
    <row r="633" ht="15.75" customHeight="1">
      <c r="G633" s="73"/>
    </row>
    <row r="634" ht="15.75" customHeight="1">
      <c r="G634" s="73"/>
    </row>
    <row r="635" ht="15.75" customHeight="1">
      <c r="G635" s="73"/>
    </row>
    <row r="636" ht="15.75" customHeight="1">
      <c r="G636" s="73"/>
    </row>
    <row r="637" ht="15.75" customHeight="1">
      <c r="G637" s="73"/>
    </row>
    <row r="638" ht="15.75" customHeight="1">
      <c r="G638" s="73"/>
    </row>
    <row r="639" ht="15.75" customHeight="1">
      <c r="G639" s="73"/>
    </row>
    <row r="640" ht="15.75" customHeight="1">
      <c r="G640" s="73"/>
    </row>
    <row r="641" ht="15.75" customHeight="1">
      <c r="G641" s="73"/>
    </row>
    <row r="642" ht="15.75" customHeight="1">
      <c r="G642" s="73"/>
    </row>
    <row r="643" ht="15.75" customHeight="1">
      <c r="G643" s="73"/>
    </row>
    <row r="644" ht="15.75" customHeight="1">
      <c r="G644" s="73"/>
    </row>
    <row r="645" ht="15.75" customHeight="1">
      <c r="G645" s="73"/>
    </row>
    <row r="646" ht="15.75" customHeight="1">
      <c r="G646" s="73"/>
    </row>
    <row r="647" ht="15.75" customHeight="1">
      <c r="G647" s="73"/>
    </row>
    <row r="648" ht="15.75" customHeight="1">
      <c r="G648" s="73"/>
    </row>
    <row r="649" ht="15.75" customHeight="1">
      <c r="G649" s="73"/>
    </row>
    <row r="650" ht="15.75" customHeight="1">
      <c r="G650" s="73"/>
    </row>
    <row r="651" ht="15.75" customHeight="1">
      <c r="G651" s="73"/>
    </row>
    <row r="652" ht="15.75" customHeight="1">
      <c r="G652" s="73"/>
    </row>
    <row r="653" ht="15.75" customHeight="1">
      <c r="G653" s="73"/>
    </row>
    <row r="654" ht="15.75" customHeight="1">
      <c r="G654" s="73"/>
    </row>
    <row r="655" ht="15.75" customHeight="1">
      <c r="G655" s="73"/>
    </row>
    <row r="656" ht="15.75" customHeight="1">
      <c r="G656" s="73"/>
    </row>
    <row r="657" ht="15.75" customHeight="1">
      <c r="G657" s="73"/>
    </row>
    <row r="658" ht="15.75" customHeight="1">
      <c r="G658" s="73"/>
    </row>
    <row r="659" ht="15.75" customHeight="1">
      <c r="G659" s="73"/>
    </row>
    <row r="660" ht="15.75" customHeight="1">
      <c r="G660" s="73"/>
    </row>
    <row r="661" ht="15.75" customHeight="1">
      <c r="G661" s="73"/>
    </row>
    <row r="662" ht="15.75" customHeight="1">
      <c r="G662" s="73"/>
    </row>
    <row r="663" ht="15.75" customHeight="1">
      <c r="G663" s="73"/>
    </row>
    <row r="664" ht="15.75" customHeight="1">
      <c r="G664" s="73"/>
    </row>
    <row r="665" ht="15.75" customHeight="1">
      <c r="G665" s="73"/>
    </row>
    <row r="666" ht="15.75" customHeight="1">
      <c r="G666" s="73"/>
    </row>
    <row r="667" ht="15.75" customHeight="1">
      <c r="G667" s="73"/>
    </row>
    <row r="668" ht="15.75" customHeight="1">
      <c r="G668" s="73"/>
    </row>
    <row r="669" ht="15.75" customHeight="1">
      <c r="G669" s="73"/>
    </row>
    <row r="670" ht="15.75" customHeight="1">
      <c r="G670" s="73"/>
    </row>
    <row r="671" ht="15.75" customHeight="1">
      <c r="G671" s="73"/>
    </row>
    <row r="672" ht="15.75" customHeight="1">
      <c r="G672" s="73"/>
    </row>
    <row r="673" ht="15.75" customHeight="1">
      <c r="G673" s="73"/>
    </row>
    <row r="674" ht="15.75" customHeight="1">
      <c r="G674" s="73"/>
    </row>
    <row r="675" ht="15.75" customHeight="1">
      <c r="G675" s="73"/>
    </row>
    <row r="676" ht="15.75" customHeight="1">
      <c r="G676" s="73"/>
    </row>
    <row r="677" ht="15.75" customHeight="1">
      <c r="G677" s="73"/>
    </row>
    <row r="678" ht="15.75" customHeight="1">
      <c r="G678" s="73"/>
    </row>
    <row r="679" ht="15.75" customHeight="1">
      <c r="G679" s="73"/>
    </row>
    <row r="680" ht="15.75" customHeight="1">
      <c r="G680" s="73"/>
    </row>
    <row r="681" ht="15.75" customHeight="1">
      <c r="G681" s="73"/>
    </row>
    <row r="682" ht="15.75" customHeight="1">
      <c r="G682" s="73"/>
    </row>
    <row r="683" ht="15.75" customHeight="1">
      <c r="G683" s="73"/>
    </row>
    <row r="684" ht="15.75" customHeight="1">
      <c r="G684" s="73"/>
    </row>
    <row r="685" ht="15.75" customHeight="1">
      <c r="G685" s="73"/>
    </row>
    <row r="686" ht="15.75" customHeight="1">
      <c r="G686" s="73"/>
    </row>
    <row r="687" ht="15.75" customHeight="1">
      <c r="G687" s="73"/>
    </row>
    <row r="688" ht="15.75" customHeight="1">
      <c r="G688" s="73"/>
    </row>
    <row r="689" ht="15.75" customHeight="1">
      <c r="G689" s="73"/>
    </row>
    <row r="690" ht="15.75" customHeight="1">
      <c r="G690" s="73"/>
    </row>
    <row r="691" ht="15.75" customHeight="1">
      <c r="G691" s="73"/>
    </row>
    <row r="692" ht="15.75" customHeight="1">
      <c r="G692" s="73"/>
    </row>
    <row r="693" ht="15.75" customHeight="1">
      <c r="G693" s="73"/>
    </row>
    <row r="694" ht="15.75" customHeight="1">
      <c r="G694" s="73"/>
    </row>
    <row r="695" ht="15.75" customHeight="1">
      <c r="G695" s="73"/>
    </row>
    <row r="696" ht="15.75" customHeight="1">
      <c r="G696" s="73"/>
    </row>
    <row r="697" ht="15.75" customHeight="1">
      <c r="G697" s="73"/>
    </row>
    <row r="698" ht="15.75" customHeight="1">
      <c r="G698" s="73"/>
    </row>
    <row r="699" ht="15.75" customHeight="1">
      <c r="G699" s="73"/>
    </row>
    <row r="700" ht="15.75" customHeight="1">
      <c r="G700" s="73"/>
    </row>
    <row r="701" ht="15.75" customHeight="1">
      <c r="G701" s="73"/>
    </row>
    <row r="702" ht="15.75" customHeight="1">
      <c r="G702" s="73"/>
    </row>
    <row r="703" ht="15.75" customHeight="1">
      <c r="G703" s="73"/>
    </row>
    <row r="704" ht="15.75" customHeight="1">
      <c r="G704" s="73"/>
    </row>
    <row r="705" ht="15.75" customHeight="1">
      <c r="G705" s="73"/>
    </row>
    <row r="706" ht="15.75" customHeight="1">
      <c r="G706" s="73"/>
    </row>
    <row r="707" ht="15.75" customHeight="1">
      <c r="G707" s="73"/>
    </row>
    <row r="708" ht="15.75" customHeight="1">
      <c r="G708" s="73"/>
    </row>
    <row r="709" ht="15.75" customHeight="1">
      <c r="G709" s="73"/>
    </row>
    <row r="710" ht="15.75" customHeight="1">
      <c r="G710" s="73"/>
    </row>
    <row r="711" ht="15.75" customHeight="1">
      <c r="G711" s="73"/>
    </row>
    <row r="712" ht="15.75" customHeight="1">
      <c r="G712" s="73"/>
    </row>
    <row r="713" ht="15.75" customHeight="1">
      <c r="G713" s="73"/>
    </row>
    <row r="714" ht="15.75" customHeight="1">
      <c r="G714" s="73"/>
    </row>
    <row r="715" ht="15.75" customHeight="1">
      <c r="G715" s="73"/>
    </row>
    <row r="716" ht="15.75" customHeight="1">
      <c r="G716" s="73"/>
    </row>
    <row r="717" ht="15.75" customHeight="1">
      <c r="G717" s="73"/>
    </row>
    <row r="718" ht="15.75" customHeight="1">
      <c r="G718" s="73"/>
    </row>
    <row r="719" ht="15.75" customHeight="1">
      <c r="G719" s="73"/>
    </row>
    <row r="720" ht="15.75" customHeight="1">
      <c r="G720" s="73"/>
    </row>
    <row r="721" ht="15.75" customHeight="1">
      <c r="G721" s="73"/>
    </row>
    <row r="722" ht="15.75" customHeight="1">
      <c r="G722" s="73"/>
    </row>
    <row r="723" ht="15.75" customHeight="1">
      <c r="G723" s="73"/>
    </row>
    <row r="724" ht="15.75" customHeight="1">
      <c r="G724" s="73"/>
    </row>
    <row r="725" ht="15.75" customHeight="1">
      <c r="G725" s="73"/>
    </row>
    <row r="726" ht="15.75" customHeight="1">
      <c r="G726" s="73"/>
    </row>
    <row r="727" ht="15.75" customHeight="1">
      <c r="G727" s="73"/>
    </row>
    <row r="728" ht="15.75" customHeight="1">
      <c r="G728" s="73"/>
    </row>
    <row r="729" ht="15.75" customHeight="1">
      <c r="G729" s="73"/>
    </row>
    <row r="730" ht="15.75" customHeight="1">
      <c r="G730" s="73"/>
    </row>
    <row r="731" ht="15.75" customHeight="1">
      <c r="G731" s="73"/>
    </row>
    <row r="732" ht="15.75" customHeight="1">
      <c r="G732" s="73"/>
    </row>
    <row r="733" ht="15.75" customHeight="1">
      <c r="G733" s="73"/>
    </row>
    <row r="734" ht="15.75" customHeight="1">
      <c r="G734" s="73"/>
    </row>
    <row r="735" ht="15.75" customHeight="1">
      <c r="G735" s="73"/>
    </row>
    <row r="736" ht="15.75" customHeight="1">
      <c r="G736" s="73"/>
    </row>
    <row r="737" ht="15.75" customHeight="1">
      <c r="G737" s="73"/>
    </row>
    <row r="738" ht="15.75" customHeight="1">
      <c r="G738" s="73"/>
    </row>
    <row r="739" ht="15.75" customHeight="1">
      <c r="G739" s="73"/>
    </row>
    <row r="740" ht="15.75" customHeight="1">
      <c r="G740" s="73"/>
    </row>
    <row r="741" ht="15.75" customHeight="1">
      <c r="G741" s="73"/>
    </row>
    <row r="742" ht="15.75" customHeight="1">
      <c r="G742" s="73"/>
    </row>
    <row r="743" ht="15.75" customHeight="1">
      <c r="G743" s="73"/>
    </row>
    <row r="744" ht="15.75" customHeight="1">
      <c r="G744" s="73"/>
    </row>
    <row r="745" ht="15.75" customHeight="1">
      <c r="G745" s="73"/>
    </row>
    <row r="746" ht="15.75" customHeight="1">
      <c r="G746" s="73"/>
    </row>
    <row r="747" ht="15.75" customHeight="1">
      <c r="G747" s="73"/>
    </row>
    <row r="748" ht="15.75" customHeight="1">
      <c r="G748" s="73"/>
    </row>
    <row r="749" ht="15.75" customHeight="1">
      <c r="G749" s="73"/>
    </row>
    <row r="750" ht="15.75" customHeight="1">
      <c r="G750" s="73"/>
    </row>
    <row r="751" ht="15.75" customHeight="1">
      <c r="G751" s="73"/>
    </row>
    <row r="752" ht="15.75" customHeight="1">
      <c r="G752" s="73"/>
    </row>
    <row r="753" ht="15.75" customHeight="1">
      <c r="G753" s="73"/>
    </row>
    <row r="754" ht="15.75" customHeight="1">
      <c r="G754" s="73"/>
    </row>
    <row r="755" ht="15.75" customHeight="1">
      <c r="G755" s="73"/>
    </row>
    <row r="756" ht="15.75" customHeight="1">
      <c r="G756" s="73"/>
    </row>
    <row r="757" ht="15.75" customHeight="1">
      <c r="G757" s="73"/>
    </row>
    <row r="758" ht="15.75" customHeight="1">
      <c r="G758" s="73"/>
    </row>
    <row r="759" ht="15.75" customHeight="1">
      <c r="G759" s="73"/>
    </row>
    <row r="760" ht="15.75" customHeight="1">
      <c r="G760" s="73"/>
    </row>
    <row r="761" ht="15.75" customHeight="1">
      <c r="G761" s="73"/>
    </row>
    <row r="762" ht="15.75" customHeight="1">
      <c r="G762" s="73"/>
    </row>
    <row r="763" ht="15.75" customHeight="1">
      <c r="G763" s="73"/>
    </row>
    <row r="764" ht="15.75" customHeight="1">
      <c r="G764" s="73"/>
    </row>
    <row r="765" ht="15.75" customHeight="1">
      <c r="G765" s="73"/>
    </row>
    <row r="766" ht="15.75" customHeight="1">
      <c r="G766" s="73"/>
    </row>
    <row r="767" ht="15.75" customHeight="1">
      <c r="G767" s="73"/>
    </row>
    <row r="768" ht="15.75" customHeight="1">
      <c r="G768" s="73"/>
    </row>
    <row r="769" ht="15.75" customHeight="1">
      <c r="G769" s="73"/>
    </row>
    <row r="770" ht="15.75" customHeight="1">
      <c r="G770" s="73"/>
    </row>
    <row r="771" ht="15.75" customHeight="1">
      <c r="G771" s="73"/>
    </row>
    <row r="772" ht="15.75" customHeight="1">
      <c r="G772" s="73"/>
    </row>
    <row r="773" ht="15.75" customHeight="1">
      <c r="G773" s="73"/>
    </row>
    <row r="774" ht="15.75" customHeight="1">
      <c r="G774" s="73"/>
    </row>
    <row r="775" ht="15.75" customHeight="1">
      <c r="G775" s="73"/>
    </row>
    <row r="776" ht="15.75" customHeight="1">
      <c r="G776" s="73"/>
    </row>
    <row r="777" ht="15.75" customHeight="1">
      <c r="G777" s="73"/>
    </row>
    <row r="778" ht="15.75" customHeight="1">
      <c r="G778" s="73"/>
    </row>
    <row r="779" ht="15.75" customHeight="1">
      <c r="G779" s="73"/>
    </row>
    <row r="780" ht="15.75" customHeight="1">
      <c r="G780" s="73"/>
    </row>
    <row r="781" ht="15.75" customHeight="1">
      <c r="G781" s="73"/>
    </row>
    <row r="782" ht="15.75" customHeight="1">
      <c r="G782" s="73"/>
    </row>
    <row r="783" ht="15.75" customHeight="1">
      <c r="G783" s="73"/>
    </row>
    <row r="784" ht="15.75" customHeight="1">
      <c r="G784" s="73"/>
    </row>
    <row r="785" ht="15.75" customHeight="1">
      <c r="G785" s="73"/>
    </row>
    <row r="786" ht="15.75" customHeight="1">
      <c r="G786" s="73"/>
    </row>
    <row r="787" ht="15.75" customHeight="1">
      <c r="G787" s="73"/>
    </row>
    <row r="788" ht="15.75" customHeight="1">
      <c r="G788" s="73"/>
    </row>
    <row r="789" ht="15.75" customHeight="1">
      <c r="G789" s="73"/>
    </row>
    <row r="790" ht="15.75" customHeight="1">
      <c r="G790" s="73"/>
    </row>
    <row r="791" ht="15.75" customHeight="1">
      <c r="G791" s="73"/>
    </row>
    <row r="792" ht="15.75" customHeight="1">
      <c r="G792" s="73"/>
    </row>
    <row r="793" ht="15.75" customHeight="1">
      <c r="G793" s="73"/>
    </row>
    <row r="794" ht="15.75" customHeight="1">
      <c r="G794" s="73"/>
    </row>
    <row r="795" ht="15.75" customHeight="1">
      <c r="G795" s="73"/>
    </row>
    <row r="796" ht="15.75" customHeight="1">
      <c r="G796" s="73"/>
    </row>
    <row r="797" ht="15.75" customHeight="1">
      <c r="G797" s="73"/>
    </row>
    <row r="798" ht="15.75" customHeight="1">
      <c r="G798" s="73"/>
    </row>
    <row r="799" ht="15.75" customHeight="1">
      <c r="G799" s="73"/>
    </row>
    <row r="800" ht="15.75" customHeight="1">
      <c r="G800" s="73"/>
    </row>
    <row r="801" ht="15.75" customHeight="1">
      <c r="G801" s="73"/>
    </row>
    <row r="802" ht="15.75" customHeight="1">
      <c r="G802" s="73"/>
    </row>
    <row r="803" ht="15.75" customHeight="1">
      <c r="G803" s="73"/>
    </row>
    <row r="804" ht="15.75" customHeight="1">
      <c r="G804" s="73"/>
    </row>
    <row r="805" ht="15.75" customHeight="1">
      <c r="G805" s="73"/>
    </row>
    <row r="806" ht="15.75" customHeight="1">
      <c r="G806" s="73"/>
    </row>
    <row r="807" ht="15.75" customHeight="1">
      <c r="G807" s="73"/>
    </row>
    <row r="808" ht="15.75" customHeight="1">
      <c r="G808" s="73"/>
    </row>
    <row r="809" ht="15.75" customHeight="1">
      <c r="G809" s="73"/>
    </row>
    <row r="810" ht="15.75" customHeight="1">
      <c r="G810" s="73"/>
    </row>
    <row r="811" ht="15.75" customHeight="1">
      <c r="G811" s="73"/>
    </row>
    <row r="812" ht="15.75" customHeight="1">
      <c r="G812" s="73"/>
    </row>
    <row r="813" ht="15.75" customHeight="1">
      <c r="G813" s="73"/>
    </row>
    <row r="814" ht="15.75" customHeight="1">
      <c r="G814" s="73"/>
    </row>
    <row r="815" ht="15.75" customHeight="1">
      <c r="G815" s="73"/>
    </row>
    <row r="816" ht="15.75" customHeight="1">
      <c r="G816" s="73"/>
    </row>
    <row r="817" ht="15.75" customHeight="1">
      <c r="G817" s="73"/>
    </row>
    <row r="818" ht="15.75" customHeight="1">
      <c r="G818" s="73"/>
    </row>
    <row r="819" ht="15.75" customHeight="1">
      <c r="G819" s="73"/>
    </row>
    <row r="820" ht="15.75" customHeight="1">
      <c r="G820" s="73"/>
    </row>
    <row r="821" ht="15.75" customHeight="1">
      <c r="G821" s="73"/>
    </row>
    <row r="822" ht="15.75" customHeight="1">
      <c r="G822" s="73"/>
    </row>
    <row r="823" ht="15.75" customHeight="1">
      <c r="G823" s="73"/>
    </row>
    <row r="824" ht="15.75" customHeight="1">
      <c r="G824" s="73"/>
    </row>
    <row r="825" ht="15.75" customHeight="1">
      <c r="G825" s="73"/>
    </row>
    <row r="826" ht="15.75" customHeight="1">
      <c r="G826" s="73"/>
    </row>
    <row r="827" ht="15.75" customHeight="1">
      <c r="G827" s="73"/>
    </row>
    <row r="828" ht="15.75" customHeight="1">
      <c r="G828" s="73"/>
    </row>
    <row r="829" ht="15.75" customHeight="1">
      <c r="G829" s="73"/>
    </row>
    <row r="830" ht="15.75" customHeight="1">
      <c r="G830" s="73"/>
    </row>
    <row r="831" ht="15.75" customHeight="1">
      <c r="G831" s="73"/>
    </row>
    <row r="832" ht="15.75" customHeight="1">
      <c r="G832" s="73"/>
    </row>
    <row r="833" ht="15.75" customHeight="1">
      <c r="G833" s="73"/>
    </row>
    <row r="834" ht="15.75" customHeight="1">
      <c r="G834" s="73"/>
    </row>
    <row r="835" ht="15.75" customHeight="1">
      <c r="G835" s="73"/>
    </row>
    <row r="836" ht="15.75" customHeight="1">
      <c r="G836" s="73"/>
    </row>
    <row r="837" ht="15.75" customHeight="1">
      <c r="G837" s="73"/>
    </row>
    <row r="838" ht="15.75" customHeight="1">
      <c r="G838" s="73"/>
    </row>
    <row r="839" ht="15.75" customHeight="1">
      <c r="G839" s="73"/>
    </row>
    <row r="840" ht="15.75" customHeight="1">
      <c r="G840" s="73"/>
    </row>
    <row r="841" ht="15.75" customHeight="1">
      <c r="G841" s="73"/>
    </row>
    <row r="842" ht="15.75" customHeight="1">
      <c r="G842" s="73"/>
    </row>
    <row r="843" ht="15.75" customHeight="1">
      <c r="G843" s="73"/>
    </row>
    <row r="844" ht="15.75" customHeight="1">
      <c r="G844" s="73"/>
    </row>
    <row r="845" ht="15.75" customHeight="1">
      <c r="G845" s="73"/>
    </row>
    <row r="846" ht="15.75" customHeight="1">
      <c r="G846" s="73"/>
    </row>
    <row r="847" ht="15.75" customHeight="1">
      <c r="G847" s="73"/>
    </row>
    <row r="848" ht="15.75" customHeight="1">
      <c r="G848" s="73"/>
    </row>
    <row r="849" ht="15.75" customHeight="1">
      <c r="G849" s="73"/>
    </row>
    <row r="850" ht="15.75" customHeight="1">
      <c r="G850" s="73"/>
    </row>
    <row r="851" ht="15.75" customHeight="1">
      <c r="G851" s="73"/>
    </row>
    <row r="852" ht="15.75" customHeight="1">
      <c r="G852" s="73"/>
    </row>
    <row r="853" ht="15.75" customHeight="1">
      <c r="G853" s="73"/>
    </row>
    <row r="854" ht="15.75" customHeight="1">
      <c r="G854" s="73"/>
    </row>
    <row r="855" ht="15.75" customHeight="1">
      <c r="G855" s="73"/>
    </row>
    <row r="856" ht="15.75" customHeight="1">
      <c r="G856" s="73"/>
    </row>
    <row r="857" ht="15.75" customHeight="1">
      <c r="G857" s="73"/>
    </row>
    <row r="858" ht="15.75" customHeight="1">
      <c r="G858" s="73"/>
    </row>
    <row r="859" ht="15.75" customHeight="1">
      <c r="G859" s="73"/>
    </row>
    <row r="860" ht="15.75" customHeight="1">
      <c r="G860" s="73"/>
    </row>
    <row r="861" ht="15.75" customHeight="1">
      <c r="G861" s="73"/>
    </row>
    <row r="862" ht="15.75" customHeight="1">
      <c r="G862" s="73"/>
    </row>
    <row r="863" ht="15.75" customHeight="1">
      <c r="G863" s="73"/>
    </row>
    <row r="864" ht="15.75" customHeight="1">
      <c r="G864" s="73"/>
    </row>
    <row r="865" ht="15.75" customHeight="1">
      <c r="G865" s="73"/>
    </row>
    <row r="866" ht="15.75" customHeight="1">
      <c r="G866" s="73"/>
    </row>
    <row r="867" ht="15.75" customHeight="1">
      <c r="G867" s="73"/>
    </row>
    <row r="868" ht="15.75" customHeight="1">
      <c r="G868" s="73"/>
    </row>
    <row r="869" ht="15.75" customHeight="1">
      <c r="G869" s="73"/>
    </row>
    <row r="870" ht="15.75" customHeight="1">
      <c r="G870" s="73"/>
    </row>
    <row r="871" ht="15.75" customHeight="1">
      <c r="G871" s="73"/>
    </row>
    <row r="872" ht="15.75" customHeight="1">
      <c r="G872" s="73"/>
    </row>
    <row r="873" ht="15.75" customHeight="1">
      <c r="G873" s="73"/>
    </row>
    <row r="874" ht="15.75" customHeight="1">
      <c r="G874" s="73"/>
    </row>
    <row r="875" ht="15.75" customHeight="1">
      <c r="G875" s="73"/>
    </row>
    <row r="876" ht="15.75" customHeight="1">
      <c r="G876" s="73"/>
    </row>
    <row r="877" ht="15.75" customHeight="1">
      <c r="G877" s="73"/>
    </row>
    <row r="878" ht="15.75" customHeight="1">
      <c r="G878" s="73"/>
    </row>
    <row r="879" ht="15.75" customHeight="1">
      <c r="G879" s="73"/>
    </row>
    <row r="880" ht="15.75" customHeight="1">
      <c r="G880" s="73"/>
    </row>
    <row r="881" ht="15.75" customHeight="1">
      <c r="G881" s="73"/>
    </row>
    <row r="882" ht="15.75" customHeight="1">
      <c r="G882" s="73"/>
    </row>
    <row r="883" ht="15.75" customHeight="1">
      <c r="G883" s="73"/>
    </row>
    <row r="884" ht="15.75" customHeight="1">
      <c r="G884" s="73"/>
    </row>
    <row r="885" ht="15.75" customHeight="1">
      <c r="G885" s="73"/>
    </row>
    <row r="886" ht="15.75" customHeight="1">
      <c r="G886" s="73"/>
    </row>
    <row r="887" ht="15.75" customHeight="1">
      <c r="G887" s="73"/>
    </row>
    <row r="888" ht="15.75" customHeight="1">
      <c r="G888" s="73"/>
    </row>
    <row r="889" ht="15.75" customHeight="1">
      <c r="G889" s="73"/>
    </row>
    <row r="890" ht="15.75" customHeight="1">
      <c r="G890" s="73"/>
    </row>
    <row r="891" ht="15.75" customHeight="1">
      <c r="G891" s="73"/>
    </row>
    <row r="892" ht="15.75" customHeight="1">
      <c r="G892" s="73"/>
    </row>
    <row r="893" ht="15.75" customHeight="1">
      <c r="G893" s="73"/>
    </row>
    <row r="894" ht="15.75" customHeight="1">
      <c r="G894" s="73"/>
    </row>
    <row r="895" ht="15.75" customHeight="1">
      <c r="G895" s="73"/>
    </row>
    <row r="896" ht="15.75" customHeight="1">
      <c r="G896" s="73"/>
    </row>
    <row r="897" ht="15.75" customHeight="1">
      <c r="G897" s="73"/>
    </row>
    <row r="898" ht="15.75" customHeight="1">
      <c r="G898" s="73"/>
    </row>
    <row r="899" ht="15.75" customHeight="1">
      <c r="G899" s="73"/>
    </row>
    <row r="900" ht="15.75" customHeight="1">
      <c r="G900" s="73"/>
    </row>
    <row r="901" ht="15.75" customHeight="1">
      <c r="G901" s="73"/>
    </row>
    <row r="902" ht="15.75" customHeight="1">
      <c r="G902" s="73"/>
    </row>
    <row r="903" ht="15.75" customHeight="1">
      <c r="G903" s="73"/>
    </row>
    <row r="904" ht="15.75" customHeight="1">
      <c r="G904" s="73"/>
    </row>
    <row r="905" ht="15.75" customHeight="1">
      <c r="G905" s="73"/>
    </row>
    <row r="906" ht="15.75" customHeight="1">
      <c r="G906" s="73"/>
    </row>
    <row r="907" ht="15.75" customHeight="1">
      <c r="G907" s="73"/>
    </row>
    <row r="908" ht="15.75" customHeight="1">
      <c r="G908" s="73"/>
    </row>
    <row r="909" ht="15.75" customHeight="1">
      <c r="G909" s="73"/>
    </row>
    <row r="910" ht="15.75" customHeight="1">
      <c r="G910" s="73"/>
    </row>
    <row r="911" ht="15.75" customHeight="1">
      <c r="G911" s="73"/>
    </row>
    <row r="912" ht="15.75" customHeight="1">
      <c r="G912" s="73"/>
    </row>
    <row r="913" ht="15.75" customHeight="1">
      <c r="G913" s="73"/>
    </row>
    <row r="914" ht="15.75" customHeight="1">
      <c r="G914" s="73"/>
    </row>
    <row r="915" ht="15.75" customHeight="1">
      <c r="G915" s="73"/>
    </row>
    <row r="916" ht="15.75" customHeight="1">
      <c r="G916" s="73"/>
    </row>
    <row r="917" ht="15.75" customHeight="1">
      <c r="G917" s="73"/>
    </row>
    <row r="918" ht="15.75" customHeight="1">
      <c r="G918" s="73"/>
    </row>
    <row r="919" ht="15.75" customHeight="1">
      <c r="G919" s="73"/>
    </row>
    <row r="920" ht="15.75" customHeight="1">
      <c r="G920" s="73"/>
    </row>
    <row r="921" ht="15.75" customHeight="1">
      <c r="G921" s="73"/>
    </row>
    <row r="922" ht="15.75" customHeight="1">
      <c r="G922" s="73"/>
    </row>
    <row r="923" ht="15.75" customHeight="1">
      <c r="G923" s="73"/>
    </row>
    <row r="924" ht="15.75" customHeight="1">
      <c r="G924" s="73"/>
    </row>
    <row r="925" ht="15.75" customHeight="1">
      <c r="G925" s="73"/>
    </row>
    <row r="926" ht="15.75" customHeight="1">
      <c r="G926" s="73"/>
    </row>
    <row r="927" ht="15.75" customHeight="1">
      <c r="G927" s="73"/>
    </row>
    <row r="928" ht="15.75" customHeight="1">
      <c r="G928" s="73"/>
    </row>
    <row r="929" ht="15.75" customHeight="1">
      <c r="G929" s="73"/>
    </row>
    <row r="930" ht="15.75" customHeight="1">
      <c r="G930" s="73"/>
    </row>
    <row r="931" ht="15.75" customHeight="1">
      <c r="G931" s="73"/>
    </row>
    <row r="932" ht="15.75" customHeight="1">
      <c r="G932" s="73"/>
    </row>
    <row r="933" ht="15.75" customHeight="1">
      <c r="G933" s="73"/>
    </row>
    <row r="934" ht="15.75" customHeight="1">
      <c r="G934" s="73"/>
    </row>
    <row r="935" ht="15.75" customHeight="1">
      <c r="G935" s="73"/>
    </row>
    <row r="936" ht="15.75" customHeight="1">
      <c r="G936" s="73"/>
    </row>
    <row r="937" ht="15.75" customHeight="1">
      <c r="G937" s="73"/>
    </row>
    <row r="938" ht="15.75" customHeight="1">
      <c r="G938" s="73"/>
    </row>
    <row r="939" ht="15.75" customHeight="1">
      <c r="G939" s="73"/>
    </row>
    <row r="940" ht="15.75" customHeight="1">
      <c r="G940" s="73"/>
    </row>
    <row r="941" ht="15.75" customHeight="1">
      <c r="G941" s="73"/>
    </row>
    <row r="942" ht="15.75" customHeight="1">
      <c r="G942" s="73"/>
    </row>
    <row r="943" ht="15.75" customHeight="1">
      <c r="G943" s="73"/>
    </row>
    <row r="944" ht="15.75" customHeight="1">
      <c r="G944" s="73"/>
    </row>
    <row r="945" ht="15.75" customHeight="1">
      <c r="G945" s="73"/>
    </row>
    <row r="946" ht="15.75" customHeight="1">
      <c r="G946" s="73"/>
    </row>
    <row r="947" ht="15.75" customHeight="1">
      <c r="G947" s="73"/>
    </row>
    <row r="948" ht="15.75" customHeight="1">
      <c r="G948" s="73"/>
    </row>
    <row r="949" ht="15.75" customHeight="1">
      <c r="G949" s="73"/>
    </row>
    <row r="950" ht="15.75" customHeight="1">
      <c r="G950" s="73"/>
    </row>
    <row r="951" ht="15.75" customHeight="1">
      <c r="G951" s="73"/>
    </row>
    <row r="952" ht="15.75" customHeight="1">
      <c r="G952" s="73"/>
    </row>
    <row r="953" ht="15.75" customHeight="1">
      <c r="G953" s="73"/>
    </row>
    <row r="954" ht="15.75" customHeight="1">
      <c r="G954" s="73"/>
    </row>
    <row r="955" ht="15.75" customHeight="1">
      <c r="G955" s="73"/>
    </row>
    <row r="956" ht="15.75" customHeight="1">
      <c r="G956" s="73"/>
    </row>
    <row r="957" ht="15.75" customHeight="1">
      <c r="G957" s="73"/>
    </row>
    <row r="958" ht="15.75" customHeight="1">
      <c r="G958" s="73"/>
    </row>
    <row r="959" ht="15.75" customHeight="1">
      <c r="G959" s="73"/>
    </row>
    <row r="960" ht="15.75" customHeight="1">
      <c r="G960" s="73"/>
    </row>
    <row r="961" ht="15.75" customHeight="1">
      <c r="G961" s="73"/>
    </row>
    <row r="962" ht="15.75" customHeight="1">
      <c r="G962" s="73"/>
    </row>
    <row r="963" ht="15.75" customHeight="1">
      <c r="G963" s="73"/>
    </row>
    <row r="964" ht="15.75" customHeight="1">
      <c r="G964" s="73"/>
    </row>
    <row r="965" ht="15.75" customHeight="1">
      <c r="G965" s="73"/>
    </row>
    <row r="966" ht="15.75" customHeight="1">
      <c r="G966" s="73"/>
    </row>
    <row r="967" ht="15.75" customHeight="1">
      <c r="G967" s="73"/>
    </row>
    <row r="968" ht="15.75" customHeight="1">
      <c r="G968" s="73"/>
    </row>
    <row r="969" ht="15.75" customHeight="1">
      <c r="G969" s="73"/>
    </row>
    <row r="970" ht="15.75" customHeight="1">
      <c r="G970" s="73"/>
    </row>
    <row r="971" ht="15.75" customHeight="1">
      <c r="G971" s="73"/>
    </row>
    <row r="972" ht="15.75" customHeight="1">
      <c r="G972" s="73"/>
    </row>
    <row r="973" ht="15.75" customHeight="1">
      <c r="G973" s="73"/>
    </row>
    <row r="974" ht="15.75" customHeight="1">
      <c r="G974" s="73"/>
    </row>
    <row r="975" ht="15.75" customHeight="1">
      <c r="G975" s="73"/>
    </row>
    <row r="976" ht="15.75" customHeight="1">
      <c r="G976" s="73"/>
    </row>
    <row r="977" ht="15.75" customHeight="1">
      <c r="G977" s="73"/>
    </row>
    <row r="978" ht="15.75" customHeight="1">
      <c r="G978" s="73"/>
    </row>
    <row r="979" ht="15.75" customHeight="1">
      <c r="G979" s="73"/>
    </row>
    <row r="980" ht="15.75" customHeight="1">
      <c r="G980" s="73"/>
    </row>
    <row r="981" ht="15.75" customHeight="1">
      <c r="G981" s="73"/>
    </row>
    <row r="982" ht="15.75" customHeight="1">
      <c r="G982" s="73"/>
    </row>
    <row r="983" ht="15.75" customHeight="1">
      <c r="G983" s="73"/>
    </row>
    <row r="984" ht="15.75" customHeight="1">
      <c r="G984" s="73"/>
    </row>
    <row r="985" ht="15.75" customHeight="1">
      <c r="G985" s="73"/>
    </row>
    <row r="986" ht="15.75" customHeight="1">
      <c r="G986" s="73"/>
    </row>
    <row r="987" ht="15.75" customHeight="1">
      <c r="G987" s="73"/>
    </row>
    <row r="988" ht="15.75" customHeight="1">
      <c r="G988" s="73"/>
    </row>
    <row r="989" ht="15.75" customHeight="1">
      <c r="G989" s="73"/>
    </row>
    <row r="990" ht="15.75" customHeight="1">
      <c r="G990" s="73"/>
    </row>
    <row r="991" ht="15.75" customHeight="1">
      <c r="G991" s="73"/>
    </row>
    <row r="992" ht="15.75" customHeight="1">
      <c r="G992" s="73"/>
    </row>
    <row r="993" ht="15.75" customHeight="1">
      <c r="G993" s="73"/>
    </row>
    <row r="994" ht="15.75" customHeight="1">
      <c r="G994" s="73"/>
    </row>
    <row r="995" ht="15.75" customHeight="1">
      <c r="G995" s="73"/>
    </row>
    <row r="996" ht="15.75" customHeight="1">
      <c r="G996" s="73"/>
    </row>
    <row r="997" ht="15.75" customHeight="1">
      <c r="G997" s="73"/>
    </row>
    <row r="998" ht="15.75" customHeight="1">
      <c r="G998" s="73"/>
    </row>
    <row r="999" ht="15.75" customHeight="1">
      <c r="G999" s="73"/>
    </row>
    <row r="1000" ht="15.75" customHeight="1">
      <c r="G1000" s="73"/>
    </row>
  </sheetData>
  <dataValidations>
    <dataValidation type="custom" allowBlank="1" showInputMessage="1" showErrorMessage="1" prompt="CÓDIGO JÁ EXISTE - O código que você tentou adicionar já foi adicionado anteriormente." sqref="C17">
      <formula1>COUNTIF(INDIRECT("PRODUTO['# Código Produto]"),$C17)&lt;2</formula1>
    </dataValidation>
    <dataValidation type="custom" allowBlank="1" showInputMessage="1" showErrorMessage="1" prompt="ITEM JÁ EXISTE - O item que você tentou adicionar já foi adicionado anteriormente." sqref="B17">
      <formula1>COUNTIF(INDIRECT("PRODUTO[Item]"),$B17)&lt;2</formula1>
    </dataValidation>
  </dataValidations>
  <hyperlinks>
    <hyperlink display="Dúvidas?" location="'Instruções'!A1" ref="I1"/>
    <hyperlink display="FORNECEDORES " location="FORN!A1" ref="C4"/>
  </hyperlinks>
  <printOptions/>
  <pageMargins bottom="0.787401575" footer="0.0" header="0.0" left="0.511811024" right="0.511811024" top="0.7874015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4.43"/>
    <col customWidth="1" min="2" max="2" width="18.0"/>
    <col customWidth="1" min="3" max="3" width="21.57"/>
    <col customWidth="1" min="4" max="4" width="28.57"/>
    <col customWidth="1" min="5" max="5" width="46.57"/>
    <col customWidth="1" min="6" max="6" width="26.0"/>
    <col customWidth="1" min="7" max="7" width="24.43"/>
    <col customWidth="1" min="8" max="26" width="8.71"/>
  </cols>
  <sheetData>
    <row r="1" ht="48.75" customHeight="1">
      <c r="A1" s="37"/>
      <c r="B1" s="38" t="s">
        <v>37</v>
      </c>
      <c r="D1" s="2"/>
      <c r="E1" s="2"/>
      <c r="F1" s="2"/>
      <c r="G1" s="74" t="s">
        <v>23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.75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ht="15.0" customHeight="1"/>
    <row r="4" ht="15.0" customHeight="1">
      <c r="B4" s="44" t="s">
        <v>24</v>
      </c>
      <c r="C4" s="43" t="s">
        <v>38</v>
      </c>
    </row>
    <row r="5" ht="15.0" customHeight="1">
      <c r="B5" s="75"/>
      <c r="C5" s="76"/>
      <c r="D5" s="47"/>
      <c r="E5" s="47"/>
      <c r="F5" s="47"/>
      <c r="G5" s="47"/>
    </row>
    <row r="6" ht="37.5" customHeight="1">
      <c r="B6" s="77" t="s">
        <v>39</v>
      </c>
      <c r="C6" s="77" t="s">
        <v>40</v>
      </c>
      <c r="D6" s="77" t="s">
        <v>41</v>
      </c>
      <c r="E6" s="77" t="s">
        <v>42</v>
      </c>
      <c r="F6" s="77" t="s">
        <v>43</v>
      </c>
    </row>
    <row r="7" ht="16.5" customHeight="1">
      <c r="B7" s="50" t="s">
        <v>44</v>
      </c>
      <c r="C7" s="51" t="s">
        <v>45</v>
      </c>
      <c r="D7" s="78" t="s">
        <v>46</v>
      </c>
      <c r="E7" s="52" t="s">
        <v>47</v>
      </c>
      <c r="F7" s="79">
        <f>SUMIF(ENTRADAS!D7:D300,B7,ENTRADAS!H7:H300)</f>
        <v>200</v>
      </c>
      <c r="G7" s="61"/>
    </row>
    <row r="8">
      <c r="B8" s="56" t="s">
        <v>48</v>
      </c>
      <c r="C8" s="57"/>
      <c r="D8" s="80"/>
      <c r="E8" s="63"/>
      <c r="F8" s="81">
        <f>SUMIF(ENTRADAS!D8:D301,B8,ENTRADAS!H8:H301)</f>
        <v>0</v>
      </c>
      <c r="G8" s="61"/>
    </row>
    <row r="9">
      <c r="B9" s="62"/>
      <c r="C9" s="57"/>
      <c r="D9" s="80"/>
      <c r="E9" s="63"/>
      <c r="F9" s="81">
        <f>SUMIF(ENTRADAS!D9:D302,B9,ENTRADAS!H9:H302)</f>
        <v>0</v>
      </c>
      <c r="G9" s="61"/>
    </row>
    <row r="10">
      <c r="B10" s="62"/>
      <c r="C10" s="57"/>
      <c r="D10" s="80"/>
      <c r="E10" s="63"/>
      <c r="F10" s="81">
        <f>SUMIF(ENTRADAS!D10:D303,B10,ENTRADAS!H10:H303)</f>
        <v>0</v>
      </c>
      <c r="G10" s="61"/>
    </row>
    <row r="11">
      <c r="B11" s="62"/>
      <c r="C11" s="57"/>
      <c r="D11" s="80"/>
      <c r="E11" s="63"/>
      <c r="F11" s="81">
        <f>SUMIF(ENTRADAS!D11:D304,B11,ENTRADAS!H11:H304)</f>
        <v>0</v>
      </c>
      <c r="G11" s="61"/>
    </row>
    <row r="12">
      <c r="B12" s="64"/>
      <c r="C12" s="82"/>
      <c r="D12" s="65"/>
      <c r="E12" s="66"/>
      <c r="F12" s="81">
        <f>SUMIF(ENTRADAS!D12:D305,B12,ENTRADAS!H12:H305)</f>
        <v>0</v>
      </c>
      <c r="G12" s="61"/>
    </row>
    <row r="13">
      <c r="B13" s="64"/>
      <c r="C13" s="65"/>
      <c r="D13" s="65"/>
      <c r="E13" s="66"/>
      <c r="F13" s="81">
        <f>SUMIF(ENTRADAS!D13:D306,B13,ENTRADAS!H13:H306)</f>
        <v>0</v>
      </c>
      <c r="G13" s="61"/>
    </row>
    <row r="14">
      <c r="B14" s="64"/>
      <c r="C14" s="65"/>
      <c r="D14" s="65"/>
      <c r="E14" s="66"/>
      <c r="F14" s="81">
        <f>SUMIF(ENTRADAS!D14:D307,B14,ENTRADAS!H14:H307)</f>
        <v>0</v>
      </c>
      <c r="G14" s="61"/>
    </row>
    <row r="15">
      <c r="B15" s="64"/>
      <c r="C15" s="65"/>
      <c r="D15" s="65"/>
      <c r="E15" s="66"/>
      <c r="F15" s="81">
        <f>SUMIF(ENTRADAS!D15:D308,B15,ENTRADAS!H15:H308)</f>
        <v>0</v>
      </c>
      <c r="G15" s="61"/>
    </row>
    <row r="16">
      <c r="B16" s="64"/>
      <c r="C16" s="65"/>
      <c r="D16" s="65"/>
      <c r="E16" s="66"/>
      <c r="F16" s="81">
        <f>SUMIF(ENTRADAS!D16:D309,B16,ENTRADAS!H16:H309)</f>
        <v>0</v>
      </c>
      <c r="G16" s="61"/>
    </row>
    <row r="17">
      <c r="B17" s="64"/>
      <c r="C17" s="65"/>
      <c r="D17" s="65"/>
      <c r="E17" s="66"/>
      <c r="F17" s="81">
        <f>SUMIF(ENTRADAS!D17:D310,B17,ENTRADAS!H17:H310)</f>
        <v>0</v>
      </c>
      <c r="G17" s="61"/>
    </row>
    <row r="18">
      <c r="B18" s="64"/>
      <c r="C18" s="65"/>
      <c r="D18" s="65"/>
      <c r="E18" s="66"/>
      <c r="F18" s="81">
        <f>SUMIF(ENTRADAS!D18:D311,B18,ENTRADAS!H18:H311)</f>
        <v>0</v>
      </c>
      <c r="G18" s="61"/>
    </row>
    <row r="19">
      <c r="B19" s="64"/>
      <c r="C19" s="65"/>
      <c r="D19" s="65"/>
      <c r="E19" s="66"/>
      <c r="F19" s="81">
        <f>SUMIF(ENTRADAS!D19:D312,B19,ENTRADAS!H19:H312)</f>
        <v>0</v>
      </c>
      <c r="G19" s="61"/>
    </row>
    <row r="20">
      <c r="B20" s="64"/>
      <c r="C20" s="65"/>
      <c r="D20" s="65"/>
      <c r="E20" s="66"/>
      <c r="F20" s="81">
        <f>SUMIF(ENTRADAS!D20:D313,B20,ENTRADAS!H20:H313)</f>
        <v>0</v>
      </c>
      <c r="G20" s="61"/>
    </row>
    <row r="21" ht="15.75" customHeight="1">
      <c r="B21" s="64"/>
      <c r="C21" s="65"/>
      <c r="D21" s="65"/>
      <c r="E21" s="66"/>
      <c r="F21" s="81">
        <f>SUMIF(ENTRADAS!D21:D314,B21,ENTRADAS!H21:H314)</f>
        <v>0</v>
      </c>
      <c r="G21" s="61"/>
    </row>
    <row r="22" ht="15.75" customHeight="1">
      <c r="B22" s="64"/>
      <c r="C22" s="65"/>
      <c r="D22" s="65"/>
      <c r="E22" s="66"/>
      <c r="F22" s="81">
        <f>SUMIF(ENTRADAS!D22:D315,B22,ENTRADAS!H22:H315)</f>
        <v>0</v>
      </c>
      <c r="G22" s="61"/>
    </row>
    <row r="23" ht="15.75" customHeight="1">
      <c r="B23" s="64"/>
      <c r="C23" s="65"/>
      <c r="D23" s="65"/>
      <c r="E23" s="66"/>
      <c r="F23" s="81">
        <f>SUMIF(ENTRADAS!D23:D316,B23,ENTRADAS!H23:H316)</f>
        <v>0</v>
      </c>
      <c r="G23" s="61"/>
    </row>
    <row r="24" ht="15.75" customHeight="1">
      <c r="B24" s="64"/>
      <c r="C24" s="65"/>
      <c r="D24" s="65"/>
      <c r="E24" s="66"/>
      <c r="F24" s="81">
        <f>SUMIF(ENTRADAS!D24:D317,B24,ENTRADAS!H24:H317)</f>
        <v>0</v>
      </c>
      <c r="G24" s="61"/>
    </row>
    <row r="25" ht="15.75" customHeight="1">
      <c r="B25" s="64"/>
      <c r="C25" s="65"/>
      <c r="D25" s="65"/>
      <c r="E25" s="66"/>
      <c r="F25" s="81">
        <f>SUMIF(ENTRADAS!D25:D318,B25,ENTRADAS!H25:H318)</f>
        <v>0</v>
      </c>
      <c r="G25" s="61"/>
    </row>
    <row r="26" ht="15.75" customHeight="1">
      <c r="B26" s="64"/>
      <c r="C26" s="65"/>
      <c r="D26" s="65"/>
      <c r="E26" s="66"/>
      <c r="F26" s="81">
        <f>SUMIF(ENTRADAS!D26:D319,B26,ENTRADAS!H26:H319)</f>
        <v>0</v>
      </c>
      <c r="G26" s="61"/>
    </row>
    <row r="27" ht="15.75" customHeight="1">
      <c r="B27" s="64"/>
      <c r="C27" s="65"/>
      <c r="D27" s="65"/>
      <c r="E27" s="66"/>
      <c r="F27" s="81">
        <f>SUMIF(ENTRADAS!D27:D320,B27,ENTRADAS!H27:H320)</f>
        <v>0</v>
      </c>
      <c r="G27" s="61"/>
    </row>
    <row r="28" ht="15.75" customHeight="1">
      <c r="B28" s="64"/>
      <c r="C28" s="65"/>
      <c r="D28" s="65"/>
      <c r="E28" s="66"/>
      <c r="F28" s="81">
        <f>SUMIF(ENTRADAS!D28:D321,B28,ENTRADAS!H28:H321)</f>
        <v>0</v>
      </c>
      <c r="G28" s="61"/>
    </row>
    <row r="29" ht="15.75" customHeight="1">
      <c r="B29" s="64"/>
      <c r="C29" s="65"/>
      <c r="D29" s="65"/>
      <c r="E29" s="66"/>
      <c r="F29" s="81">
        <f>SUMIF(ENTRADAS!D29:D322,B29,ENTRADAS!H29:H322)</f>
        <v>0</v>
      </c>
      <c r="G29" s="61"/>
    </row>
    <row r="30" ht="15.75" customHeight="1">
      <c r="B30" s="64"/>
      <c r="C30" s="65"/>
      <c r="D30" s="65"/>
      <c r="E30" s="66"/>
      <c r="F30" s="81">
        <f>SUMIF(ENTRADAS!D30:D323,B30,ENTRADAS!H30:H323)</f>
        <v>0</v>
      </c>
      <c r="G30" s="61"/>
    </row>
    <row r="31" ht="15.75" customHeight="1">
      <c r="B31" s="64"/>
      <c r="C31" s="65"/>
      <c r="D31" s="65"/>
      <c r="E31" s="66"/>
      <c r="F31" s="81">
        <f>SUMIF(ENTRADAS!D31:D324,B31,ENTRADAS!H31:H324)</f>
        <v>0</v>
      </c>
      <c r="G31" s="61"/>
    </row>
    <row r="32" ht="15.75" customHeight="1">
      <c r="B32" s="64"/>
      <c r="C32" s="65"/>
      <c r="D32" s="65"/>
      <c r="E32" s="66"/>
      <c r="F32" s="81">
        <f>SUMIF(ENTRADAS!D32:D325,B32,ENTRADAS!H32:H325)</f>
        <v>0</v>
      </c>
      <c r="G32" s="61"/>
    </row>
    <row r="33" ht="15.75" customHeight="1">
      <c r="B33" s="64"/>
      <c r="C33" s="65"/>
      <c r="D33" s="65"/>
      <c r="E33" s="66"/>
      <c r="F33" s="81">
        <f>SUMIF(ENTRADAS!D33:D326,B33,ENTRADAS!H33:H326)</f>
        <v>0</v>
      </c>
      <c r="G33" s="61"/>
    </row>
    <row r="34" ht="15.75" customHeight="1">
      <c r="B34" s="64"/>
      <c r="C34" s="65"/>
      <c r="D34" s="65"/>
      <c r="E34" s="66"/>
      <c r="F34" s="81">
        <f>SUMIF(ENTRADAS!D34:D327,B34,ENTRADAS!H34:H327)</f>
        <v>0</v>
      </c>
      <c r="G34" s="61"/>
    </row>
    <row r="35" ht="15.75" customHeight="1">
      <c r="B35" s="64"/>
      <c r="C35" s="65"/>
      <c r="D35" s="65"/>
      <c r="E35" s="66"/>
      <c r="F35" s="81">
        <f>SUMIF(ENTRADAS!D35:D328,B35,ENTRADAS!H35:H328)</f>
        <v>0</v>
      </c>
      <c r="G35" s="61"/>
    </row>
    <row r="36" ht="15.75" customHeight="1">
      <c r="B36" s="64"/>
      <c r="C36" s="65"/>
      <c r="D36" s="65"/>
      <c r="E36" s="66"/>
      <c r="F36" s="81">
        <f>SUMIF(ENTRADAS!D36:D329,B36,ENTRADAS!H36:H329)</f>
        <v>0</v>
      </c>
      <c r="G36" s="61"/>
    </row>
    <row r="37" ht="15.75" customHeight="1">
      <c r="B37" s="64"/>
      <c r="C37" s="65"/>
      <c r="D37" s="65"/>
      <c r="E37" s="66"/>
      <c r="F37" s="81">
        <f>SUMIF(ENTRADAS!D37:D330,B37,ENTRADAS!H37:H330)</f>
        <v>0</v>
      </c>
      <c r="G37" s="61"/>
    </row>
    <row r="38" ht="15.75" customHeight="1">
      <c r="B38" s="64"/>
      <c r="C38" s="65"/>
      <c r="D38" s="65"/>
      <c r="E38" s="66"/>
      <c r="F38" s="81">
        <f>SUMIF(ENTRADAS!D38:D331,B38,ENTRADAS!H38:H331)</f>
        <v>0</v>
      </c>
      <c r="G38" s="61"/>
    </row>
    <row r="39" ht="15.75" customHeight="1">
      <c r="B39" s="64"/>
      <c r="C39" s="65"/>
      <c r="D39" s="65"/>
      <c r="E39" s="66"/>
      <c r="F39" s="81">
        <f>SUMIF(ENTRADAS!D39:D332,B39,ENTRADAS!H39:H332)</f>
        <v>0</v>
      </c>
      <c r="G39" s="61"/>
    </row>
    <row r="40" ht="15.75" customHeight="1">
      <c r="B40" s="64"/>
      <c r="C40" s="65"/>
      <c r="D40" s="65"/>
      <c r="E40" s="66"/>
      <c r="F40" s="81">
        <f>SUMIF(ENTRADAS!D40:D333,B40,ENTRADAS!H40:H333)</f>
        <v>0</v>
      </c>
      <c r="G40" s="61"/>
    </row>
    <row r="41" ht="15.75" customHeight="1">
      <c r="B41" s="64"/>
      <c r="C41" s="65"/>
      <c r="D41" s="65"/>
      <c r="E41" s="66"/>
      <c r="F41" s="81">
        <f>SUMIF(ENTRADAS!D41:D334,B41,ENTRADAS!H41:H334)</f>
        <v>0</v>
      </c>
      <c r="G41" s="61"/>
    </row>
    <row r="42" ht="15.75" customHeight="1">
      <c r="B42" s="64"/>
      <c r="C42" s="65"/>
      <c r="D42" s="65"/>
      <c r="E42" s="66"/>
      <c r="F42" s="81">
        <f>SUMIF(ENTRADAS!D42:D335,B42,ENTRADAS!H42:H335)</f>
        <v>0</v>
      </c>
      <c r="G42" s="61"/>
    </row>
    <row r="43" ht="15.75" customHeight="1">
      <c r="B43" s="64"/>
      <c r="C43" s="65"/>
      <c r="D43" s="65"/>
      <c r="E43" s="66"/>
      <c r="F43" s="81">
        <f>SUMIF(ENTRADAS!D43:D336,B43,ENTRADAS!H43:H336)</f>
        <v>0</v>
      </c>
      <c r="G43" s="61"/>
    </row>
    <row r="44" ht="15.75" customHeight="1">
      <c r="B44" s="64"/>
      <c r="C44" s="65"/>
      <c r="D44" s="65"/>
      <c r="E44" s="66"/>
      <c r="F44" s="81">
        <f>SUMIF(ENTRADAS!D44:D337,B44,ENTRADAS!H44:H337)</f>
        <v>0</v>
      </c>
      <c r="G44" s="61"/>
    </row>
    <row r="45" ht="15.75" customHeight="1">
      <c r="B45" s="64"/>
      <c r="C45" s="65"/>
      <c r="D45" s="65"/>
      <c r="E45" s="66"/>
      <c r="F45" s="81">
        <f>SUMIF(ENTRADAS!D45:D338,B45,ENTRADAS!H45:H338)</f>
        <v>0</v>
      </c>
      <c r="G45" s="61"/>
    </row>
    <row r="46" ht="15.75" customHeight="1">
      <c r="B46" s="64"/>
      <c r="C46" s="65"/>
      <c r="D46" s="65"/>
      <c r="E46" s="66"/>
      <c r="F46" s="81">
        <f>SUMIF(ENTRADAS!D46:D339,B46,ENTRADAS!H46:H339)</f>
        <v>0</v>
      </c>
      <c r="G46" s="61"/>
    </row>
    <row r="47" ht="15.75" customHeight="1">
      <c r="B47" s="64"/>
      <c r="C47" s="65"/>
      <c r="D47" s="65"/>
      <c r="E47" s="66"/>
      <c r="F47" s="81">
        <f>SUMIF(ENTRADAS!D47:D340,B47,ENTRADAS!H47:H340)</f>
        <v>0</v>
      </c>
      <c r="G47" s="61"/>
    </row>
    <row r="48" ht="15.75" customHeight="1">
      <c r="B48" s="64"/>
      <c r="C48" s="65"/>
      <c r="D48" s="65"/>
      <c r="E48" s="66"/>
      <c r="F48" s="81">
        <f>SUMIF(ENTRADAS!D48:D341,B48,ENTRADAS!H48:H341)</f>
        <v>0</v>
      </c>
      <c r="G48" s="61"/>
    </row>
    <row r="49" ht="15.75" customHeight="1">
      <c r="B49" s="64"/>
      <c r="C49" s="65"/>
      <c r="D49" s="65"/>
      <c r="E49" s="66"/>
      <c r="F49" s="81">
        <f>SUMIF(ENTRADAS!D49:D342,B49,ENTRADAS!H49:H342)</f>
        <v>0</v>
      </c>
      <c r="G49" s="61"/>
    </row>
    <row r="50" ht="15.75" customHeight="1">
      <c r="B50" s="64"/>
      <c r="C50" s="65"/>
      <c r="D50" s="65"/>
      <c r="E50" s="66"/>
      <c r="F50" s="81">
        <f>SUMIF(ENTRADAS!D50:D343,B50,ENTRADAS!H50:H343)</f>
        <v>0</v>
      </c>
      <c r="G50" s="61"/>
    </row>
    <row r="51" ht="15.75" customHeight="1">
      <c r="B51" s="64"/>
      <c r="C51" s="65"/>
      <c r="D51" s="65"/>
      <c r="E51" s="66"/>
      <c r="F51" s="81">
        <f>SUMIF(ENTRADAS!D51:D344,B51,ENTRADAS!H51:H344)</f>
        <v>0</v>
      </c>
      <c r="G51" s="61"/>
    </row>
    <row r="52" ht="15.75" customHeight="1">
      <c r="B52" s="64"/>
      <c r="C52" s="65"/>
      <c r="D52" s="65"/>
      <c r="E52" s="66"/>
      <c r="F52" s="81">
        <f>SUMIF(ENTRADAS!D52:D345,B52,ENTRADAS!H52:H345)</f>
        <v>0</v>
      </c>
      <c r="G52" s="61"/>
    </row>
    <row r="53" ht="15.75" customHeight="1">
      <c r="B53" s="64"/>
      <c r="C53" s="65"/>
      <c r="D53" s="65"/>
      <c r="E53" s="66"/>
      <c r="F53" s="81">
        <f>SUMIF(ENTRADAS!D53:D346,B53,ENTRADAS!H53:H346)</f>
        <v>0</v>
      </c>
      <c r="G53" s="61"/>
    </row>
    <row r="54" ht="15.75" customHeight="1">
      <c r="B54" s="64"/>
      <c r="C54" s="65"/>
      <c r="D54" s="65"/>
      <c r="E54" s="66"/>
      <c r="F54" s="81">
        <f>SUMIF(ENTRADAS!D54:D347,B54,ENTRADAS!H54:H347)</f>
        <v>0</v>
      </c>
      <c r="G54" s="61"/>
    </row>
    <row r="55" ht="15.75" customHeight="1">
      <c r="B55" s="64"/>
      <c r="C55" s="65"/>
      <c r="D55" s="65"/>
      <c r="E55" s="66"/>
      <c r="F55" s="81">
        <f>SUMIF(ENTRADAS!D55:D348,B55,ENTRADAS!H55:H348)</f>
        <v>0</v>
      </c>
      <c r="G55" s="61"/>
    </row>
    <row r="56" ht="15.75" customHeight="1">
      <c r="B56" s="64"/>
      <c r="C56" s="65"/>
      <c r="D56" s="65"/>
      <c r="E56" s="66"/>
      <c r="F56" s="81">
        <f>SUMIF(ENTRADAS!D56:D349,B56,ENTRADAS!H56:H349)</f>
        <v>0</v>
      </c>
      <c r="G56" s="61"/>
    </row>
    <row r="57" ht="15.75" customHeight="1">
      <c r="B57" s="64"/>
      <c r="C57" s="65"/>
      <c r="D57" s="65"/>
      <c r="E57" s="66"/>
      <c r="F57" s="81">
        <f>SUMIF(ENTRADAS!D57:D350,B57,ENTRADAS!H57:H350)</f>
        <v>0</v>
      </c>
      <c r="G57" s="61"/>
    </row>
    <row r="58" ht="15.75" customHeight="1">
      <c r="B58" s="64"/>
      <c r="C58" s="65"/>
      <c r="D58" s="65"/>
      <c r="E58" s="66"/>
      <c r="F58" s="81">
        <f>SUMIF(ENTRADAS!D58:D351,B58,ENTRADAS!H58:H351)</f>
        <v>0</v>
      </c>
      <c r="G58" s="61"/>
    </row>
    <row r="59" ht="15.75" customHeight="1">
      <c r="B59" s="64"/>
      <c r="C59" s="65"/>
      <c r="D59" s="65"/>
      <c r="E59" s="66"/>
      <c r="F59" s="81">
        <f>SUMIF(ENTRADAS!D59:D352,B59,ENTRADAS!H59:H352)</f>
        <v>0</v>
      </c>
      <c r="G59" s="61"/>
    </row>
    <row r="60" ht="15.75" customHeight="1">
      <c r="B60" s="64"/>
      <c r="C60" s="65"/>
      <c r="D60" s="65"/>
      <c r="E60" s="66"/>
      <c r="F60" s="81">
        <f>SUMIF(ENTRADAS!D60:D353,B60,ENTRADAS!H60:H353)</f>
        <v>0</v>
      </c>
      <c r="G60" s="61"/>
    </row>
    <row r="61" ht="15.75" customHeight="1">
      <c r="B61" s="64"/>
      <c r="C61" s="65"/>
      <c r="D61" s="65"/>
      <c r="E61" s="66"/>
      <c r="F61" s="81">
        <f>SUMIF(ENTRADAS!D61:D354,B61,ENTRADAS!H61:H354)</f>
        <v>0</v>
      </c>
      <c r="G61" s="61"/>
    </row>
    <row r="62" ht="15.75" customHeight="1">
      <c r="B62" s="64"/>
      <c r="C62" s="65"/>
      <c r="D62" s="65"/>
      <c r="E62" s="66"/>
      <c r="F62" s="81">
        <f>SUMIF(ENTRADAS!D62:D355,B62,ENTRADAS!H62:H355)</f>
        <v>0</v>
      </c>
      <c r="G62" s="61"/>
    </row>
    <row r="63" ht="15.75" customHeight="1">
      <c r="B63" s="64"/>
      <c r="C63" s="65"/>
      <c r="D63" s="65"/>
      <c r="E63" s="66"/>
      <c r="F63" s="81">
        <f>SUMIF(ENTRADAS!D63:D356,B63,ENTRADAS!H63:H356)</f>
        <v>0</v>
      </c>
      <c r="G63" s="61"/>
    </row>
    <row r="64" ht="15.75" customHeight="1">
      <c r="B64" s="64"/>
      <c r="C64" s="65"/>
      <c r="D64" s="65"/>
      <c r="E64" s="66"/>
      <c r="F64" s="81">
        <f>SUMIF(ENTRADAS!D64:D357,B64,ENTRADAS!H64:H357)</f>
        <v>0</v>
      </c>
      <c r="G64" s="61"/>
    </row>
    <row r="65" ht="15.75" customHeight="1">
      <c r="B65" s="64"/>
      <c r="C65" s="65"/>
      <c r="D65" s="65"/>
      <c r="E65" s="66"/>
      <c r="F65" s="81">
        <f>SUMIF(ENTRADAS!D65:D358,B65,ENTRADAS!H65:H358)</f>
        <v>0</v>
      </c>
      <c r="G65" s="61"/>
    </row>
    <row r="66" ht="15.75" customHeight="1">
      <c r="B66" s="64"/>
      <c r="C66" s="65"/>
      <c r="D66" s="65"/>
      <c r="E66" s="66"/>
      <c r="F66" s="81">
        <f>SUMIF(ENTRADAS!D66:D359,B66,ENTRADAS!H66:H359)</f>
        <v>0</v>
      </c>
      <c r="G66" s="61"/>
    </row>
    <row r="67" ht="15.75" customHeight="1">
      <c r="B67" s="64"/>
      <c r="C67" s="65"/>
      <c r="D67" s="65"/>
      <c r="E67" s="66"/>
      <c r="F67" s="81">
        <f>SUMIF(ENTRADAS!D67:D360,B67,ENTRADAS!H67:H360)</f>
        <v>0</v>
      </c>
      <c r="G67" s="61"/>
    </row>
    <row r="68" ht="15.75" customHeight="1">
      <c r="B68" s="64"/>
      <c r="C68" s="65"/>
      <c r="D68" s="65"/>
      <c r="E68" s="66"/>
      <c r="F68" s="81">
        <f>SUMIF(ENTRADAS!D68:D361,B68,ENTRADAS!H68:H361)</f>
        <v>0</v>
      </c>
      <c r="G68" s="61"/>
    </row>
    <row r="69" ht="15.75" customHeight="1">
      <c r="B69" s="64"/>
      <c r="C69" s="65"/>
      <c r="D69" s="65"/>
      <c r="E69" s="66"/>
      <c r="F69" s="81">
        <f>SUMIF(ENTRADAS!D69:D362,B69,ENTRADAS!H69:H362)</f>
        <v>0</v>
      </c>
      <c r="G69" s="61"/>
    </row>
    <row r="70" ht="15.75" customHeight="1">
      <c r="B70" s="64"/>
      <c r="C70" s="65"/>
      <c r="D70" s="65"/>
      <c r="E70" s="66"/>
      <c r="F70" s="81">
        <f>SUMIF(ENTRADAS!D70:D363,B70,ENTRADAS!H70:H363)</f>
        <v>0</v>
      </c>
      <c r="G70" s="61"/>
    </row>
    <row r="71" ht="15.75" customHeight="1">
      <c r="B71" s="64"/>
      <c r="C71" s="65"/>
      <c r="D71" s="65"/>
      <c r="E71" s="66"/>
      <c r="F71" s="81">
        <f>SUMIF(ENTRADAS!D71:D364,B71,ENTRADAS!H71:H364)</f>
        <v>0</v>
      </c>
      <c r="G71" s="61"/>
    </row>
    <row r="72" ht="15.75" customHeight="1">
      <c r="B72" s="64"/>
      <c r="C72" s="65"/>
      <c r="D72" s="65"/>
      <c r="E72" s="66"/>
      <c r="F72" s="81">
        <f>SUMIF(ENTRADAS!D72:D365,B72,ENTRADAS!H72:H365)</f>
        <v>0</v>
      </c>
      <c r="G72" s="61"/>
    </row>
    <row r="73" ht="15.75" customHeight="1">
      <c r="B73" s="64"/>
      <c r="C73" s="65"/>
      <c r="D73" s="65"/>
      <c r="E73" s="66"/>
      <c r="F73" s="81">
        <f>SUMIF(ENTRADAS!D73:D366,B73,ENTRADAS!H73:H366)</f>
        <v>0</v>
      </c>
      <c r="G73" s="61"/>
    </row>
    <row r="74" ht="15.75" customHeight="1">
      <c r="B74" s="64"/>
      <c r="C74" s="65"/>
      <c r="D74" s="65"/>
      <c r="E74" s="66"/>
      <c r="F74" s="81">
        <f>SUMIF(ENTRADAS!D74:D367,B74,ENTRADAS!H74:H367)</f>
        <v>0</v>
      </c>
      <c r="G74" s="61"/>
    </row>
    <row r="75" ht="15.75" customHeight="1">
      <c r="B75" s="64"/>
      <c r="C75" s="65"/>
      <c r="D75" s="65"/>
      <c r="E75" s="66"/>
      <c r="F75" s="81">
        <f>SUMIF(ENTRADAS!D75:D368,B75,ENTRADAS!H75:H368)</f>
        <v>0</v>
      </c>
      <c r="G75" s="61"/>
    </row>
    <row r="76" ht="15.75" customHeight="1">
      <c r="B76" s="64"/>
      <c r="C76" s="65"/>
      <c r="D76" s="65"/>
      <c r="E76" s="66"/>
      <c r="F76" s="81">
        <f>SUMIF(ENTRADAS!D76:D369,B76,ENTRADAS!H76:H369)</f>
        <v>0</v>
      </c>
      <c r="G76" s="61"/>
    </row>
    <row r="77" ht="15.75" customHeight="1">
      <c r="B77" s="64"/>
      <c r="C77" s="65"/>
      <c r="D77" s="65"/>
      <c r="E77" s="66"/>
      <c r="F77" s="81">
        <f>SUMIF(ENTRADAS!D77:D370,B77,ENTRADAS!H77:H370)</f>
        <v>0</v>
      </c>
      <c r="G77" s="61"/>
    </row>
    <row r="78" ht="15.75" customHeight="1">
      <c r="B78" s="64"/>
      <c r="C78" s="65"/>
      <c r="D78" s="65"/>
      <c r="E78" s="66"/>
      <c r="F78" s="81">
        <f>SUMIF(ENTRADAS!D78:D371,B78,ENTRADAS!H78:H371)</f>
        <v>0</v>
      </c>
      <c r="G78" s="61"/>
    </row>
    <row r="79" ht="15.75" customHeight="1">
      <c r="B79" s="64"/>
      <c r="C79" s="65"/>
      <c r="D79" s="65"/>
      <c r="E79" s="66"/>
      <c r="F79" s="81">
        <f>SUMIF(ENTRADAS!D79:D372,B79,ENTRADAS!H79:H372)</f>
        <v>0</v>
      </c>
      <c r="G79" s="61"/>
    </row>
    <row r="80" ht="15.75" customHeight="1">
      <c r="B80" s="64"/>
      <c r="C80" s="65"/>
      <c r="D80" s="65"/>
      <c r="E80" s="66"/>
      <c r="F80" s="81">
        <f>SUMIF(ENTRADAS!D80:D373,B80,ENTRADAS!H80:H373)</f>
        <v>0</v>
      </c>
      <c r="G80" s="61"/>
    </row>
    <row r="81" ht="15.75" customHeight="1">
      <c r="B81" s="64"/>
      <c r="C81" s="65"/>
      <c r="D81" s="65"/>
      <c r="E81" s="66"/>
      <c r="F81" s="81">
        <f>SUMIF(ENTRADAS!D81:D374,B81,ENTRADAS!H81:H374)</f>
        <v>0</v>
      </c>
      <c r="G81" s="61"/>
    </row>
    <row r="82" ht="15.75" customHeight="1">
      <c r="B82" s="64"/>
      <c r="C82" s="65"/>
      <c r="D82" s="65"/>
      <c r="E82" s="66"/>
      <c r="F82" s="81">
        <f>SUMIF(ENTRADAS!D82:D375,B82,ENTRADAS!H82:H375)</f>
        <v>0</v>
      </c>
      <c r="G82" s="61"/>
    </row>
    <row r="83" ht="15.75" customHeight="1">
      <c r="B83" s="64"/>
      <c r="C83" s="65"/>
      <c r="D83" s="65"/>
      <c r="E83" s="66"/>
      <c r="F83" s="81">
        <f>SUMIF(ENTRADAS!D83:D376,B83,ENTRADAS!H83:H376)</f>
        <v>0</v>
      </c>
      <c r="G83" s="61"/>
    </row>
    <row r="84" ht="15.75" customHeight="1">
      <c r="B84" s="64"/>
      <c r="C84" s="65"/>
      <c r="D84" s="65"/>
      <c r="E84" s="66"/>
      <c r="F84" s="81">
        <f>SUMIF(ENTRADAS!D84:D377,B84,ENTRADAS!H84:H377)</f>
        <v>0</v>
      </c>
      <c r="G84" s="61"/>
    </row>
    <row r="85" ht="15.75" customHeight="1">
      <c r="B85" s="64"/>
      <c r="C85" s="65"/>
      <c r="D85" s="65"/>
      <c r="E85" s="66"/>
      <c r="F85" s="81">
        <f>SUMIF(ENTRADAS!D85:D378,B85,ENTRADAS!H85:H378)</f>
        <v>0</v>
      </c>
      <c r="G85" s="61"/>
    </row>
    <row r="86" ht="15.75" customHeight="1">
      <c r="B86" s="64"/>
      <c r="C86" s="65"/>
      <c r="D86" s="65"/>
      <c r="E86" s="66"/>
      <c r="F86" s="81">
        <f>SUMIF(ENTRADAS!D86:D379,B86,ENTRADAS!H86:H379)</f>
        <v>0</v>
      </c>
      <c r="G86" s="61"/>
    </row>
    <row r="87" ht="15.75" customHeight="1">
      <c r="B87" s="64"/>
      <c r="C87" s="65"/>
      <c r="D87" s="65"/>
      <c r="E87" s="66"/>
      <c r="F87" s="81">
        <f>SUMIF(ENTRADAS!D87:D380,B87,ENTRADAS!H87:H380)</f>
        <v>0</v>
      </c>
      <c r="G87" s="61"/>
    </row>
    <row r="88" ht="15.75" customHeight="1">
      <c r="B88" s="64"/>
      <c r="C88" s="65"/>
      <c r="D88" s="65"/>
      <c r="E88" s="66"/>
      <c r="F88" s="81">
        <f>SUMIF(ENTRADAS!D88:D381,B88,ENTRADAS!H88:H381)</f>
        <v>0</v>
      </c>
      <c r="G88" s="61"/>
    </row>
    <row r="89" ht="15.75" customHeight="1">
      <c r="B89" s="64"/>
      <c r="C89" s="65"/>
      <c r="D89" s="65"/>
      <c r="E89" s="66"/>
      <c r="F89" s="81">
        <f>SUMIF(ENTRADAS!D89:D382,B89,ENTRADAS!H89:H382)</f>
        <v>0</v>
      </c>
      <c r="G89" s="61"/>
    </row>
    <row r="90" ht="15.75" customHeight="1">
      <c r="B90" s="64"/>
      <c r="C90" s="65"/>
      <c r="D90" s="65"/>
      <c r="E90" s="66"/>
      <c r="F90" s="81">
        <f>SUMIF(ENTRADAS!D90:D383,B90,ENTRADAS!H90:H383)</f>
        <v>0</v>
      </c>
      <c r="G90" s="61"/>
    </row>
    <row r="91" ht="15.75" customHeight="1">
      <c r="B91" s="64"/>
      <c r="C91" s="65"/>
      <c r="D91" s="65"/>
      <c r="E91" s="66"/>
      <c r="F91" s="81">
        <f>SUMIF(ENTRADAS!D91:D384,B91,ENTRADAS!H91:H384)</f>
        <v>0</v>
      </c>
      <c r="G91" s="61"/>
    </row>
    <row r="92" ht="15.75" customHeight="1">
      <c r="B92" s="64"/>
      <c r="C92" s="65"/>
      <c r="D92" s="65"/>
      <c r="E92" s="66"/>
      <c r="F92" s="81">
        <f>SUMIF(ENTRADAS!D92:D385,B92,ENTRADAS!H92:H385)</f>
        <v>0</v>
      </c>
      <c r="G92" s="61"/>
    </row>
    <row r="93" ht="15.75" customHeight="1">
      <c r="B93" s="64"/>
      <c r="C93" s="65"/>
      <c r="D93" s="65"/>
      <c r="E93" s="66"/>
      <c r="F93" s="81">
        <f>SUMIF(ENTRADAS!D93:D386,B93,ENTRADAS!H93:H386)</f>
        <v>0</v>
      </c>
      <c r="G93" s="61"/>
    </row>
    <row r="94" ht="15.75" customHeight="1">
      <c r="B94" s="64"/>
      <c r="C94" s="65"/>
      <c r="D94" s="65"/>
      <c r="E94" s="66"/>
      <c r="F94" s="81">
        <f>SUMIF(ENTRADAS!D94:D387,B94,ENTRADAS!H94:H387)</f>
        <v>0</v>
      </c>
      <c r="G94" s="61"/>
    </row>
    <row r="95" ht="15.75" customHeight="1">
      <c r="B95" s="64"/>
      <c r="C95" s="65"/>
      <c r="D95" s="65"/>
      <c r="E95" s="66"/>
      <c r="F95" s="81">
        <f>SUMIF(ENTRADAS!D95:D388,B95,ENTRADAS!H95:H388)</f>
        <v>0</v>
      </c>
      <c r="G95" s="61"/>
    </row>
    <row r="96" ht="15.75" customHeight="1">
      <c r="B96" s="64"/>
      <c r="C96" s="65"/>
      <c r="D96" s="65"/>
      <c r="E96" s="66"/>
      <c r="F96" s="81">
        <f>SUMIF(ENTRADAS!D96:D389,B96,ENTRADAS!H96:H389)</f>
        <v>0</v>
      </c>
      <c r="G96" s="61"/>
    </row>
    <row r="97" ht="15.75" customHeight="1">
      <c r="B97" s="64"/>
      <c r="C97" s="65"/>
      <c r="D97" s="65"/>
      <c r="E97" s="66"/>
      <c r="F97" s="81">
        <f>SUMIF(ENTRADAS!D97:D390,B97,ENTRADAS!H97:H390)</f>
        <v>0</v>
      </c>
      <c r="G97" s="61"/>
    </row>
    <row r="98" ht="15.75" customHeight="1">
      <c r="B98" s="64"/>
      <c r="C98" s="65"/>
      <c r="D98" s="65"/>
      <c r="E98" s="66"/>
      <c r="F98" s="81">
        <f>SUMIF(ENTRADAS!D98:D391,B98,ENTRADAS!H98:H391)</f>
        <v>0</v>
      </c>
      <c r="G98" s="61"/>
    </row>
    <row r="99" ht="15.75" customHeight="1">
      <c r="B99" s="64"/>
      <c r="C99" s="65"/>
      <c r="D99" s="65"/>
      <c r="E99" s="66"/>
      <c r="F99" s="81">
        <f>SUMIF(ENTRADAS!D99:D392,B99,ENTRADAS!H99:H392)</f>
        <v>0</v>
      </c>
      <c r="G99" s="61"/>
    </row>
    <row r="100" ht="15.75" customHeight="1">
      <c r="B100" s="64"/>
      <c r="C100" s="65"/>
      <c r="D100" s="65"/>
      <c r="E100" s="66"/>
      <c r="F100" s="81">
        <f>SUMIF(ENTRADAS!D100:D393,B100,ENTRADAS!H100:H393)</f>
        <v>0</v>
      </c>
      <c r="G100" s="61"/>
    </row>
    <row r="101" ht="15.75" customHeight="1">
      <c r="B101" s="64"/>
      <c r="C101" s="65"/>
      <c r="D101" s="65"/>
      <c r="E101" s="66"/>
      <c r="F101" s="81">
        <f>SUMIF(ENTRADAS!D101:D394,B101,ENTRADAS!H101:H394)</f>
        <v>0</v>
      </c>
      <c r="G101" s="61"/>
    </row>
    <row r="102" ht="15.75" customHeight="1">
      <c r="B102" s="64"/>
      <c r="C102" s="65"/>
      <c r="D102" s="65"/>
      <c r="E102" s="66"/>
      <c r="F102" s="81">
        <f>SUMIF(ENTRADAS!D102:D395,B102,ENTRADAS!H102:H395)</f>
        <v>0</v>
      </c>
      <c r="G102" s="61"/>
    </row>
    <row r="103" ht="15.75" customHeight="1">
      <c r="B103" s="64"/>
      <c r="C103" s="65"/>
      <c r="D103" s="65"/>
      <c r="E103" s="66"/>
      <c r="F103" s="81">
        <f>SUMIF(ENTRADAS!D103:D396,B103,ENTRADAS!H103:H396)</f>
        <v>0</v>
      </c>
      <c r="G103" s="61"/>
    </row>
    <row r="104" ht="15.75" customHeight="1">
      <c r="B104" s="64"/>
      <c r="C104" s="65"/>
      <c r="D104" s="65"/>
      <c r="E104" s="66"/>
      <c r="F104" s="81">
        <f>SUMIF(ENTRADAS!D104:D397,B104,ENTRADAS!H104:H397)</f>
        <v>0</v>
      </c>
      <c r="G104" s="61"/>
    </row>
    <row r="105" ht="15.75" customHeight="1">
      <c r="B105" s="64"/>
      <c r="C105" s="65"/>
      <c r="D105" s="65"/>
      <c r="E105" s="66"/>
      <c r="F105" s="81">
        <f>SUMIF(ENTRADAS!D105:D398,B105,ENTRADAS!H105:H398)</f>
        <v>0</v>
      </c>
      <c r="G105" s="61"/>
    </row>
    <row r="106" ht="15.75" customHeight="1">
      <c r="B106" s="64"/>
      <c r="C106" s="65"/>
      <c r="D106" s="65"/>
      <c r="E106" s="66"/>
      <c r="F106" s="81">
        <f>SUMIF(ENTRADAS!D106:D399,B106,ENTRADAS!H106:H399)</f>
        <v>0</v>
      </c>
      <c r="G106" s="61"/>
    </row>
    <row r="107" ht="15.75" customHeight="1">
      <c r="B107" s="64"/>
      <c r="C107" s="65"/>
      <c r="D107" s="65"/>
      <c r="E107" s="66"/>
      <c r="F107" s="81">
        <f>SUMIF(ENTRADAS!D107:D400,B107,ENTRADAS!H107:H400)</f>
        <v>0</v>
      </c>
      <c r="G107" s="61"/>
    </row>
    <row r="108" ht="15.75" customHeight="1">
      <c r="B108" s="64"/>
      <c r="C108" s="65"/>
      <c r="D108" s="65"/>
      <c r="E108" s="66"/>
      <c r="F108" s="81">
        <f>SUMIF(ENTRADAS!D108:D401,B108,ENTRADAS!H108:H401)</f>
        <v>0</v>
      </c>
      <c r="G108" s="61"/>
    </row>
    <row r="109" ht="15.75" customHeight="1">
      <c r="B109" s="64"/>
      <c r="C109" s="65"/>
      <c r="D109" s="65"/>
      <c r="E109" s="66"/>
      <c r="F109" s="81">
        <f>SUMIF(ENTRADAS!D109:D402,B109,ENTRADAS!H109:H402)</f>
        <v>0</v>
      </c>
      <c r="G109" s="61"/>
    </row>
    <row r="110" ht="15.75" customHeight="1">
      <c r="B110" s="64"/>
      <c r="C110" s="65"/>
      <c r="D110" s="65"/>
      <c r="E110" s="66"/>
      <c r="F110" s="81">
        <f>SUMIF(ENTRADAS!D110:D403,B110,ENTRADAS!H110:H403)</f>
        <v>0</v>
      </c>
      <c r="G110" s="61"/>
    </row>
    <row r="111" ht="15.75" customHeight="1">
      <c r="B111" s="64"/>
      <c r="C111" s="65"/>
      <c r="D111" s="65"/>
      <c r="E111" s="66"/>
      <c r="F111" s="81">
        <f>SUMIF(ENTRADAS!D111:D404,B111,ENTRADAS!H111:H404)</f>
        <v>0</v>
      </c>
      <c r="G111" s="61"/>
    </row>
    <row r="112" ht="15.75" customHeight="1">
      <c r="B112" s="64"/>
      <c r="C112" s="65"/>
      <c r="D112" s="65"/>
      <c r="E112" s="66"/>
      <c r="F112" s="81">
        <f>SUMIF(ENTRADAS!D112:D405,B112,ENTRADAS!H112:H405)</f>
        <v>0</v>
      </c>
      <c r="G112" s="61"/>
    </row>
    <row r="113" ht="15.75" customHeight="1">
      <c r="B113" s="64"/>
      <c r="C113" s="65"/>
      <c r="D113" s="65"/>
      <c r="E113" s="66"/>
      <c r="F113" s="81">
        <f>SUMIF(ENTRADAS!D113:D406,B113,ENTRADAS!H113:H406)</f>
        <v>0</v>
      </c>
      <c r="G113" s="61"/>
    </row>
    <row r="114" ht="15.75" customHeight="1">
      <c r="B114" s="64"/>
      <c r="C114" s="65"/>
      <c r="D114" s="65"/>
      <c r="E114" s="66"/>
      <c r="F114" s="81">
        <f>SUMIF(ENTRADAS!D114:D407,B114,ENTRADAS!H114:H407)</f>
        <v>0</v>
      </c>
      <c r="G114" s="61"/>
    </row>
    <row r="115" ht="15.75" customHeight="1">
      <c r="B115" s="64"/>
      <c r="C115" s="65"/>
      <c r="D115" s="65"/>
      <c r="E115" s="66"/>
      <c r="F115" s="81">
        <f>SUMIF(ENTRADAS!D115:D408,B115,ENTRADAS!H115:H408)</f>
        <v>0</v>
      </c>
      <c r="G115" s="61"/>
    </row>
    <row r="116" ht="15.75" customHeight="1">
      <c r="B116" s="64"/>
      <c r="C116" s="65"/>
      <c r="D116" s="65"/>
      <c r="E116" s="66"/>
      <c r="F116" s="81">
        <f>SUMIF(ENTRADAS!D116:D409,B116,ENTRADAS!H116:H409)</f>
        <v>0</v>
      </c>
      <c r="G116" s="61"/>
    </row>
    <row r="117" ht="15.75" customHeight="1">
      <c r="B117" s="64"/>
      <c r="C117" s="65"/>
      <c r="D117" s="65"/>
      <c r="E117" s="66"/>
      <c r="F117" s="81">
        <f>SUMIF(ENTRADAS!D117:D410,B117,ENTRADAS!H117:H410)</f>
        <v>0</v>
      </c>
      <c r="G117" s="61"/>
    </row>
    <row r="118" ht="15.75" customHeight="1">
      <c r="B118" s="64"/>
      <c r="C118" s="65"/>
      <c r="D118" s="65"/>
      <c r="E118" s="66"/>
      <c r="F118" s="81">
        <f>SUMIF(ENTRADAS!D118:D411,B118,ENTRADAS!H118:H411)</f>
        <v>0</v>
      </c>
      <c r="G118" s="61"/>
    </row>
    <row r="119" ht="15.75" customHeight="1">
      <c r="B119" s="64"/>
      <c r="C119" s="65"/>
      <c r="D119" s="65"/>
      <c r="E119" s="66"/>
      <c r="F119" s="81">
        <f>SUMIF(ENTRADAS!D119:D412,B119,ENTRADAS!H119:H412)</f>
        <v>0</v>
      </c>
      <c r="G119" s="61"/>
    </row>
    <row r="120" ht="15.75" customHeight="1">
      <c r="B120" s="64"/>
      <c r="C120" s="65"/>
      <c r="D120" s="65"/>
      <c r="E120" s="66"/>
      <c r="F120" s="81">
        <f>SUMIF(ENTRADAS!D120:D413,B120,ENTRADAS!H120:H413)</f>
        <v>0</v>
      </c>
      <c r="G120" s="61"/>
    </row>
    <row r="121" ht="15.75" customHeight="1">
      <c r="B121" s="64"/>
      <c r="C121" s="65"/>
      <c r="D121" s="65"/>
      <c r="E121" s="66"/>
      <c r="F121" s="81">
        <f>SUMIF(ENTRADAS!D121:D414,B121,ENTRADAS!H121:H414)</f>
        <v>0</v>
      </c>
      <c r="G121" s="61"/>
    </row>
    <row r="122" ht="15.75" customHeight="1">
      <c r="B122" s="64"/>
      <c r="C122" s="65"/>
      <c r="D122" s="65"/>
      <c r="E122" s="66"/>
      <c r="F122" s="81">
        <f>SUMIF(ENTRADAS!D122:D415,B122,ENTRADAS!H122:H415)</f>
        <v>0</v>
      </c>
      <c r="G122" s="61"/>
    </row>
    <row r="123" ht="15.75" customHeight="1">
      <c r="B123" s="64"/>
      <c r="C123" s="65"/>
      <c r="D123" s="65"/>
      <c r="E123" s="66"/>
      <c r="F123" s="81">
        <f>SUMIF(ENTRADAS!D123:D416,B123,ENTRADAS!H123:H416)</f>
        <v>0</v>
      </c>
      <c r="G123" s="61"/>
    </row>
    <row r="124" ht="15.75" customHeight="1">
      <c r="B124" s="64"/>
      <c r="C124" s="65"/>
      <c r="D124" s="65"/>
      <c r="E124" s="66"/>
      <c r="F124" s="81">
        <f>SUMIF(ENTRADAS!D124:D417,B124,ENTRADAS!H124:H417)</f>
        <v>0</v>
      </c>
      <c r="G124" s="61"/>
    </row>
    <row r="125" ht="15.75" customHeight="1">
      <c r="B125" s="64"/>
      <c r="C125" s="65"/>
      <c r="D125" s="65"/>
      <c r="E125" s="66"/>
      <c r="F125" s="81">
        <f>SUMIF(ENTRADAS!D125:D418,B125,ENTRADAS!H125:H418)</f>
        <v>0</v>
      </c>
      <c r="G125" s="61"/>
    </row>
    <row r="126" ht="15.75" customHeight="1">
      <c r="B126" s="64"/>
      <c r="C126" s="65"/>
      <c r="D126" s="65"/>
      <c r="E126" s="66"/>
      <c r="F126" s="81">
        <f>SUMIF(ENTRADAS!D126:D419,B126,ENTRADAS!H126:H419)</f>
        <v>0</v>
      </c>
      <c r="G126" s="61"/>
    </row>
    <row r="127" ht="15.75" customHeight="1">
      <c r="B127" s="64"/>
      <c r="C127" s="65"/>
      <c r="D127" s="65"/>
      <c r="E127" s="66"/>
      <c r="F127" s="81">
        <f>SUMIF(ENTRADAS!D127:D420,B127,ENTRADAS!H127:H420)</f>
        <v>0</v>
      </c>
      <c r="G127" s="61"/>
    </row>
    <row r="128" ht="15.75" customHeight="1">
      <c r="B128" s="64"/>
      <c r="C128" s="65"/>
      <c r="D128" s="65"/>
      <c r="E128" s="66"/>
      <c r="F128" s="81">
        <f>SUMIF(ENTRADAS!D128:D421,B128,ENTRADAS!H128:H421)</f>
        <v>0</v>
      </c>
      <c r="G128" s="61"/>
    </row>
    <row r="129" ht="15.75" customHeight="1">
      <c r="B129" s="64"/>
      <c r="C129" s="65"/>
      <c r="D129" s="65"/>
      <c r="E129" s="66"/>
      <c r="F129" s="81">
        <f>SUMIF(ENTRADAS!D129:D422,B129,ENTRADAS!H129:H422)</f>
        <v>0</v>
      </c>
      <c r="G129" s="61"/>
    </row>
    <row r="130" ht="15.75" customHeight="1">
      <c r="B130" s="67"/>
      <c r="C130" s="68"/>
      <c r="D130" s="68"/>
      <c r="E130" s="69"/>
      <c r="F130" s="83">
        <f>SUMIF(ENTRADAS!D130:D423,B130,ENTRADAS!H130:H423)</f>
        <v>0</v>
      </c>
      <c r="G130" s="61"/>
    </row>
    <row r="131" ht="15.75" customHeight="1">
      <c r="F131" s="71"/>
    </row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D12">
    <cfRule type="notContainsBlanks" dxfId="0" priority="1">
      <formula>LEN(TRIM(D12))&gt;0</formula>
    </cfRule>
  </conditionalFormatting>
  <hyperlinks>
    <hyperlink display="Dúvidas?" location="'Instruções'!A1" ref="G1"/>
    <hyperlink display="PRODUTOS" location="PROD!A1" ref="B4"/>
    <hyperlink r:id="rId1" ref="D7"/>
  </hyperlinks>
  <printOptions/>
  <pageMargins bottom="0.787401575" footer="0.0" header="0.0" left="0.511811024" right="0.511811024" top="0.787401575"/>
  <pageSetup paperSize="9" orientation="portrait"/>
  <drawing r:id="rId2"/>
  <tableParts count="1"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4.43"/>
    <col customWidth="1" min="2" max="2" width="18.0"/>
    <col customWidth="1" min="3" max="3" width="21.57"/>
    <col customWidth="1" min="4" max="4" width="28.57"/>
    <col customWidth="1" min="5" max="6" width="22.86"/>
    <col customWidth="1" min="7" max="8" width="24.43"/>
    <col customWidth="1" min="9" max="9" width="16.29"/>
    <col customWidth="1" min="10" max="27" width="8.71"/>
  </cols>
  <sheetData>
    <row r="1" ht="48.75" customHeight="1">
      <c r="A1" s="37"/>
      <c r="B1" s="38" t="s">
        <v>49</v>
      </c>
      <c r="D1" s="2"/>
      <c r="E1" s="2"/>
      <c r="F1" s="2"/>
      <c r="G1" s="2"/>
      <c r="H1" s="2"/>
      <c r="J1" s="40" t="s">
        <v>23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3.75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ht="15.0" customHeight="1"/>
    <row r="4" ht="15.0" customHeight="1">
      <c r="B4" s="46"/>
      <c r="C4" s="47"/>
      <c r="D4" s="47"/>
      <c r="E4" s="47"/>
      <c r="F4" s="47"/>
      <c r="G4" s="47"/>
      <c r="H4" s="47"/>
    </row>
    <row r="5" ht="15.0" customHeight="1">
      <c r="B5" s="46"/>
      <c r="C5" s="47"/>
      <c r="D5" s="47"/>
      <c r="E5" s="47"/>
      <c r="F5" s="47"/>
      <c r="G5" s="47"/>
      <c r="H5" s="47"/>
    </row>
    <row r="6" ht="35.25" customHeight="1">
      <c r="B6" s="84" t="s">
        <v>50</v>
      </c>
      <c r="C6" s="84" t="s">
        <v>51</v>
      </c>
      <c r="D6" s="84" t="s">
        <v>52</v>
      </c>
      <c r="E6" s="84" t="s">
        <v>53</v>
      </c>
      <c r="F6" s="77" t="s">
        <v>54</v>
      </c>
      <c r="G6" s="85" t="s">
        <v>55</v>
      </c>
      <c r="H6" s="86" t="s">
        <v>56</v>
      </c>
    </row>
    <row r="7" ht="19.5" customHeight="1">
      <c r="B7" s="87">
        <v>43832.0</v>
      </c>
      <c r="C7" s="88" t="s">
        <v>33</v>
      </c>
      <c r="D7" s="89" t="s">
        <v>44</v>
      </c>
      <c r="E7" s="90">
        <v>20.0</v>
      </c>
      <c r="F7" s="91">
        <v>4.0</v>
      </c>
      <c r="G7" s="92">
        <v>2.0</v>
      </c>
      <c r="H7" s="93">
        <f t="shared" ref="H7:H301" si="1">F7*E7</f>
        <v>80</v>
      </c>
    </row>
    <row r="8">
      <c r="B8" s="94">
        <v>44988.0</v>
      </c>
      <c r="C8" s="95" t="s">
        <v>36</v>
      </c>
      <c r="D8" s="95" t="s">
        <v>44</v>
      </c>
      <c r="E8" s="96">
        <v>8.0</v>
      </c>
      <c r="F8" s="91">
        <v>15.0</v>
      </c>
      <c r="G8" s="92">
        <v>35.0</v>
      </c>
      <c r="H8" s="97">
        <f t="shared" si="1"/>
        <v>120</v>
      </c>
    </row>
    <row r="9">
      <c r="B9" s="98"/>
      <c r="C9" s="95"/>
      <c r="D9" s="99"/>
      <c r="E9" s="100"/>
      <c r="F9" s="91"/>
      <c r="G9" s="101"/>
      <c r="H9" s="97">
        <f t="shared" si="1"/>
        <v>0</v>
      </c>
    </row>
    <row r="10">
      <c r="B10" s="98"/>
      <c r="C10" s="95"/>
      <c r="D10" s="99"/>
      <c r="E10" s="100"/>
      <c r="F10" s="91"/>
      <c r="G10" s="92"/>
      <c r="H10" s="97">
        <f t="shared" si="1"/>
        <v>0</v>
      </c>
    </row>
    <row r="11">
      <c r="B11" s="98"/>
      <c r="C11" s="99"/>
      <c r="D11" s="99"/>
      <c r="E11" s="100"/>
      <c r="F11" s="102"/>
      <c r="G11" s="101"/>
      <c r="H11" s="97">
        <f t="shared" si="1"/>
        <v>0</v>
      </c>
    </row>
    <row r="12">
      <c r="B12" s="98"/>
      <c r="C12" s="99"/>
      <c r="D12" s="99"/>
      <c r="E12" s="100"/>
      <c r="F12" s="102"/>
      <c r="G12" s="101"/>
      <c r="H12" s="97">
        <f t="shared" si="1"/>
        <v>0</v>
      </c>
    </row>
    <row r="13">
      <c r="B13" s="98"/>
      <c r="C13" s="99"/>
      <c r="D13" s="99"/>
      <c r="E13" s="100"/>
      <c r="F13" s="102"/>
      <c r="G13" s="101"/>
      <c r="H13" s="97">
        <f t="shared" si="1"/>
        <v>0</v>
      </c>
    </row>
    <row r="14">
      <c r="B14" s="98"/>
      <c r="C14" s="99"/>
      <c r="D14" s="99"/>
      <c r="E14" s="100"/>
      <c r="F14" s="102"/>
      <c r="G14" s="101"/>
      <c r="H14" s="97">
        <f t="shared" si="1"/>
        <v>0</v>
      </c>
    </row>
    <row r="15">
      <c r="B15" s="98"/>
      <c r="C15" s="99"/>
      <c r="D15" s="99"/>
      <c r="E15" s="100"/>
      <c r="F15" s="102"/>
      <c r="G15" s="101"/>
      <c r="H15" s="97">
        <f t="shared" si="1"/>
        <v>0</v>
      </c>
    </row>
    <row r="16">
      <c r="B16" s="98"/>
      <c r="C16" s="99"/>
      <c r="D16" s="99"/>
      <c r="E16" s="100"/>
      <c r="F16" s="102"/>
      <c r="G16" s="101"/>
      <c r="H16" s="97">
        <f t="shared" si="1"/>
        <v>0</v>
      </c>
    </row>
    <row r="17">
      <c r="B17" s="98"/>
      <c r="C17" s="99"/>
      <c r="D17" s="99"/>
      <c r="E17" s="100"/>
      <c r="F17" s="102"/>
      <c r="G17" s="101"/>
      <c r="H17" s="97">
        <f t="shared" si="1"/>
        <v>0</v>
      </c>
    </row>
    <row r="18">
      <c r="B18" s="98"/>
      <c r="C18" s="99"/>
      <c r="D18" s="99"/>
      <c r="E18" s="100"/>
      <c r="F18" s="102"/>
      <c r="G18" s="101"/>
      <c r="H18" s="97">
        <f t="shared" si="1"/>
        <v>0</v>
      </c>
    </row>
    <row r="19">
      <c r="B19" s="98"/>
      <c r="C19" s="99"/>
      <c r="D19" s="99"/>
      <c r="E19" s="100"/>
      <c r="F19" s="102"/>
      <c r="G19" s="101"/>
      <c r="H19" s="97">
        <f t="shared" si="1"/>
        <v>0</v>
      </c>
    </row>
    <row r="20">
      <c r="B20" s="98"/>
      <c r="C20" s="99"/>
      <c r="D20" s="99"/>
      <c r="E20" s="100"/>
      <c r="F20" s="102"/>
      <c r="G20" s="101"/>
      <c r="H20" s="97">
        <f t="shared" si="1"/>
        <v>0</v>
      </c>
    </row>
    <row r="21" ht="15.75" customHeight="1">
      <c r="B21" s="98"/>
      <c r="C21" s="99"/>
      <c r="D21" s="99"/>
      <c r="E21" s="100"/>
      <c r="F21" s="102"/>
      <c r="G21" s="101"/>
      <c r="H21" s="97">
        <f t="shared" si="1"/>
        <v>0</v>
      </c>
    </row>
    <row r="22" ht="15.75" customHeight="1">
      <c r="B22" s="98"/>
      <c r="C22" s="99"/>
      <c r="D22" s="99"/>
      <c r="E22" s="100"/>
      <c r="F22" s="102"/>
      <c r="G22" s="101"/>
      <c r="H22" s="97">
        <f t="shared" si="1"/>
        <v>0</v>
      </c>
    </row>
    <row r="23" ht="15.75" customHeight="1">
      <c r="B23" s="98"/>
      <c r="C23" s="99"/>
      <c r="D23" s="99"/>
      <c r="E23" s="100"/>
      <c r="F23" s="102"/>
      <c r="G23" s="101"/>
      <c r="H23" s="97">
        <f t="shared" si="1"/>
        <v>0</v>
      </c>
    </row>
    <row r="24" ht="15.75" customHeight="1">
      <c r="B24" s="98"/>
      <c r="C24" s="99"/>
      <c r="D24" s="99"/>
      <c r="E24" s="100"/>
      <c r="F24" s="102"/>
      <c r="G24" s="101"/>
      <c r="H24" s="97">
        <f t="shared" si="1"/>
        <v>0</v>
      </c>
    </row>
    <row r="25" ht="15.75" customHeight="1">
      <c r="B25" s="98"/>
      <c r="C25" s="99"/>
      <c r="D25" s="99"/>
      <c r="E25" s="100"/>
      <c r="F25" s="102"/>
      <c r="G25" s="101"/>
      <c r="H25" s="97">
        <f t="shared" si="1"/>
        <v>0</v>
      </c>
    </row>
    <row r="26" ht="15.75" customHeight="1">
      <c r="B26" s="103"/>
      <c r="C26" s="104"/>
      <c r="D26" s="104"/>
      <c r="E26" s="105"/>
      <c r="F26" s="102"/>
      <c r="G26" s="101"/>
      <c r="H26" s="97">
        <f t="shared" si="1"/>
        <v>0</v>
      </c>
    </row>
    <row r="27" ht="15.75" customHeight="1">
      <c r="B27" s="98"/>
      <c r="C27" s="99"/>
      <c r="D27" s="99"/>
      <c r="E27" s="100"/>
      <c r="F27" s="102"/>
      <c r="G27" s="101"/>
      <c r="H27" s="97">
        <f t="shared" si="1"/>
        <v>0</v>
      </c>
    </row>
    <row r="28" ht="15.75" customHeight="1">
      <c r="B28" s="98"/>
      <c r="C28" s="99"/>
      <c r="D28" s="99"/>
      <c r="E28" s="100"/>
      <c r="F28" s="102"/>
      <c r="G28" s="101"/>
      <c r="H28" s="97">
        <f t="shared" si="1"/>
        <v>0</v>
      </c>
    </row>
    <row r="29" ht="15.75" customHeight="1">
      <c r="B29" s="98"/>
      <c r="C29" s="99"/>
      <c r="D29" s="99"/>
      <c r="E29" s="100"/>
      <c r="F29" s="102"/>
      <c r="G29" s="101"/>
      <c r="H29" s="97">
        <f t="shared" si="1"/>
        <v>0</v>
      </c>
    </row>
    <row r="30" ht="15.75" customHeight="1">
      <c r="B30" s="98"/>
      <c r="C30" s="99"/>
      <c r="D30" s="99"/>
      <c r="E30" s="100"/>
      <c r="F30" s="102"/>
      <c r="G30" s="101"/>
      <c r="H30" s="97">
        <f t="shared" si="1"/>
        <v>0</v>
      </c>
    </row>
    <row r="31" ht="15.75" customHeight="1">
      <c r="B31" s="98"/>
      <c r="C31" s="99"/>
      <c r="D31" s="99"/>
      <c r="E31" s="100"/>
      <c r="F31" s="102"/>
      <c r="G31" s="101"/>
      <c r="H31" s="97">
        <f t="shared" si="1"/>
        <v>0</v>
      </c>
    </row>
    <row r="32" ht="15.75" customHeight="1">
      <c r="B32" s="98"/>
      <c r="C32" s="99"/>
      <c r="D32" s="99"/>
      <c r="E32" s="100"/>
      <c r="F32" s="102"/>
      <c r="G32" s="101"/>
      <c r="H32" s="97">
        <f t="shared" si="1"/>
        <v>0</v>
      </c>
    </row>
    <row r="33" ht="15.75" customHeight="1">
      <c r="B33" s="98"/>
      <c r="C33" s="99"/>
      <c r="D33" s="99"/>
      <c r="E33" s="100"/>
      <c r="F33" s="102"/>
      <c r="G33" s="101"/>
      <c r="H33" s="97">
        <f t="shared" si="1"/>
        <v>0</v>
      </c>
    </row>
    <row r="34" ht="15.75" customHeight="1">
      <c r="B34" s="98"/>
      <c r="C34" s="99"/>
      <c r="D34" s="99"/>
      <c r="E34" s="100"/>
      <c r="F34" s="102"/>
      <c r="G34" s="101"/>
      <c r="H34" s="97">
        <f t="shared" si="1"/>
        <v>0</v>
      </c>
    </row>
    <row r="35" ht="15.75" customHeight="1">
      <c r="B35" s="98"/>
      <c r="C35" s="99"/>
      <c r="D35" s="99"/>
      <c r="E35" s="100"/>
      <c r="F35" s="102"/>
      <c r="G35" s="101"/>
      <c r="H35" s="97">
        <f t="shared" si="1"/>
        <v>0</v>
      </c>
    </row>
    <row r="36" ht="15.75" customHeight="1">
      <c r="B36" s="98"/>
      <c r="C36" s="99"/>
      <c r="D36" s="99"/>
      <c r="E36" s="100"/>
      <c r="F36" s="102"/>
      <c r="G36" s="101"/>
      <c r="H36" s="97">
        <f t="shared" si="1"/>
        <v>0</v>
      </c>
    </row>
    <row r="37" ht="15.75" customHeight="1">
      <c r="B37" s="98"/>
      <c r="C37" s="99"/>
      <c r="D37" s="99"/>
      <c r="E37" s="100"/>
      <c r="F37" s="102"/>
      <c r="G37" s="101"/>
      <c r="H37" s="97">
        <f t="shared" si="1"/>
        <v>0</v>
      </c>
    </row>
    <row r="38" ht="15.75" customHeight="1">
      <c r="B38" s="98"/>
      <c r="C38" s="99"/>
      <c r="D38" s="99"/>
      <c r="E38" s="100"/>
      <c r="F38" s="102"/>
      <c r="G38" s="101"/>
      <c r="H38" s="97">
        <f t="shared" si="1"/>
        <v>0</v>
      </c>
    </row>
    <row r="39" ht="15.75" customHeight="1">
      <c r="B39" s="98"/>
      <c r="C39" s="99"/>
      <c r="D39" s="99"/>
      <c r="E39" s="100"/>
      <c r="F39" s="102"/>
      <c r="G39" s="101"/>
      <c r="H39" s="97">
        <f t="shared" si="1"/>
        <v>0</v>
      </c>
    </row>
    <row r="40" ht="15.75" customHeight="1">
      <c r="B40" s="98"/>
      <c r="C40" s="99"/>
      <c r="D40" s="99"/>
      <c r="E40" s="100"/>
      <c r="F40" s="102"/>
      <c r="G40" s="101"/>
      <c r="H40" s="97">
        <f t="shared" si="1"/>
        <v>0</v>
      </c>
    </row>
    <row r="41" ht="15.75" customHeight="1">
      <c r="B41" s="98"/>
      <c r="C41" s="99"/>
      <c r="D41" s="99"/>
      <c r="E41" s="100"/>
      <c r="F41" s="102"/>
      <c r="G41" s="101"/>
      <c r="H41" s="97">
        <f t="shared" si="1"/>
        <v>0</v>
      </c>
    </row>
    <row r="42" ht="15.75" customHeight="1">
      <c r="B42" s="98"/>
      <c r="C42" s="99"/>
      <c r="D42" s="99"/>
      <c r="E42" s="100"/>
      <c r="F42" s="102"/>
      <c r="G42" s="101"/>
      <c r="H42" s="97">
        <f t="shared" si="1"/>
        <v>0</v>
      </c>
    </row>
    <row r="43" ht="15.75" customHeight="1">
      <c r="B43" s="98"/>
      <c r="C43" s="99"/>
      <c r="D43" s="99"/>
      <c r="E43" s="100"/>
      <c r="F43" s="102"/>
      <c r="G43" s="101"/>
      <c r="H43" s="97">
        <f t="shared" si="1"/>
        <v>0</v>
      </c>
    </row>
    <row r="44" ht="15.75" customHeight="1">
      <c r="B44" s="98"/>
      <c r="C44" s="99"/>
      <c r="D44" s="99"/>
      <c r="E44" s="100"/>
      <c r="F44" s="102"/>
      <c r="G44" s="101"/>
      <c r="H44" s="97">
        <f t="shared" si="1"/>
        <v>0</v>
      </c>
    </row>
    <row r="45" ht="15.75" customHeight="1">
      <c r="B45" s="98"/>
      <c r="C45" s="99"/>
      <c r="D45" s="99"/>
      <c r="E45" s="100"/>
      <c r="F45" s="102"/>
      <c r="G45" s="101"/>
      <c r="H45" s="97">
        <f t="shared" si="1"/>
        <v>0</v>
      </c>
    </row>
    <row r="46" ht="15.75" customHeight="1">
      <c r="B46" s="98"/>
      <c r="C46" s="99"/>
      <c r="D46" s="99"/>
      <c r="E46" s="100"/>
      <c r="F46" s="102"/>
      <c r="G46" s="101"/>
      <c r="H46" s="97">
        <f t="shared" si="1"/>
        <v>0</v>
      </c>
    </row>
    <row r="47" ht="15.75" customHeight="1">
      <c r="B47" s="98"/>
      <c r="C47" s="99"/>
      <c r="D47" s="99"/>
      <c r="E47" s="100"/>
      <c r="F47" s="102"/>
      <c r="G47" s="101"/>
      <c r="H47" s="97">
        <f t="shared" si="1"/>
        <v>0</v>
      </c>
    </row>
    <row r="48" ht="15.75" customHeight="1">
      <c r="B48" s="98"/>
      <c r="C48" s="99"/>
      <c r="D48" s="99"/>
      <c r="E48" s="100"/>
      <c r="F48" s="102"/>
      <c r="G48" s="101"/>
      <c r="H48" s="97">
        <f t="shared" si="1"/>
        <v>0</v>
      </c>
    </row>
    <row r="49" ht="15.75" customHeight="1">
      <c r="B49" s="98"/>
      <c r="C49" s="99"/>
      <c r="D49" s="99"/>
      <c r="E49" s="100"/>
      <c r="F49" s="102"/>
      <c r="G49" s="101"/>
      <c r="H49" s="97">
        <f t="shared" si="1"/>
        <v>0</v>
      </c>
    </row>
    <row r="50" ht="15.75" customHeight="1">
      <c r="B50" s="98"/>
      <c r="C50" s="99"/>
      <c r="D50" s="99"/>
      <c r="E50" s="100"/>
      <c r="F50" s="102"/>
      <c r="G50" s="101"/>
      <c r="H50" s="97">
        <f t="shared" si="1"/>
        <v>0</v>
      </c>
    </row>
    <row r="51" ht="15.75" customHeight="1">
      <c r="B51" s="98"/>
      <c r="C51" s="99"/>
      <c r="D51" s="99"/>
      <c r="E51" s="100"/>
      <c r="F51" s="102"/>
      <c r="G51" s="101"/>
      <c r="H51" s="97">
        <f t="shared" si="1"/>
        <v>0</v>
      </c>
    </row>
    <row r="52" ht="15.75" customHeight="1">
      <c r="B52" s="98"/>
      <c r="C52" s="99"/>
      <c r="D52" s="99"/>
      <c r="E52" s="100"/>
      <c r="F52" s="102"/>
      <c r="G52" s="101"/>
      <c r="H52" s="97">
        <f t="shared" si="1"/>
        <v>0</v>
      </c>
    </row>
    <row r="53" ht="15.75" customHeight="1">
      <c r="B53" s="98"/>
      <c r="C53" s="99"/>
      <c r="D53" s="99"/>
      <c r="E53" s="100"/>
      <c r="F53" s="102"/>
      <c r="G53" s="101"/>
      <c r="H53" s="97">
        <f t="shared" si="1"/>
        <v>0</v>
      </c>
    </row>
    <row r="54" ht="15.75" customHeight="1">
      <c r="B54" s="98"/>
      <c r="C54" s="99"/>
      <c r="D54" s="99"/>
      <c r="E54" s="100"/>
      <c r="F54" s="102"/>
      <c r="G54" s="101"/>
      <c r="H54" s="97">
        <f t="shared" si="1"/>
        <v>0</v>
      </c>
    </row>
    <row r="55" ht="15.75" customHeight="1">
      <c r="B55" s="98"/>
      <c r="C55" s="99"/>
      <c r="D55" s="99"/>
      <c r="E55" s="100"/>
      <c r="F55" s="102"/>
      <c r="G55" s="101"/>
      <c r="H55" s="97">
        <f t="shared" si="1"/>
        <v>0</v>
      </c>
    </row>
    <row r="56" ht="15.75" customHeight="1">
      <c r="B56" s="98"/>
      <c r="C56" s="99"/>
      <c r="D56" s="99"/>
      <c r="E56" s="100"/>
      <c r="F56" s="102"/>
      <c r="G56" s="101"/>
      <c r="H56" s="97">
        <f t="shared" si="1"/>
        <v>0</v>
      </c>
    </row>
    <row r="57" ht="15.75" customHeight="1">
      <c r="B57" s="98"/>
      <c r="C57" s="99"/>
      <c r="D57" s="99"/>
      <c r="E57" s="100"/>
      <c r="F57" s="102"/>
      <c r="G57" s="101"/>
      <c r="H57" s="97">
        <f t="shared" si="1"/>
        <v>0</v>
      </c>
    </row>
    <row r="58" ht="15.75" customHeight="1">
      <c r="B58" s="98"/>
      <c r="C58" s="99"/>
      <c r="D58" s="99"/>
      <c r="E58" s="100"/>
      <c r="F58" s="102"/>
      <c r="G58" s="101"/>
      <c r="H58" s="97">
        <f t="shared" si="1"/>
        <v>0</v>
      </c>
    </row>
    <row r="59" ht="15.75" customHeight="1">
      <c r="B59" s="103"/>
      <c r="C59" s="104"/>
      <c r="D59" s="104"/>
      <c r="E59" s="105"/>
      <c r="F59" s="102"/>
      <c r="G59" s="101"/>
      <c r="H59" s="97">
        <f t="shared" si="1"/>
        <v>0</v>
      </c>
    </row>
    <row r="60" ht="15.75" customHeight="1">
      <c r="B60" s="103"/>
      <c r="C60" s="104"/>
      <c r="D60" s="104"/>
      <c r="E60" s="105"/>
      <c r="F60" s="102"/>
      <c r="G60" s="101"/>
      <c r="H60" s="97">
        <f t="shared" si="1"/>
        <v>0</v>
      </c>
    </row>
    <row r="61" ht="15.75" customHeight="1">
      <c r="B61" s="103"/>
      <c r="C61" s="104"/>
      <c r="D61" s="104"/>
      <c r="E61" s="105"/>
      <c r="F61" s="102"/>
      <c r="G61" s="101"/>
      <c r="H61" s="97">
        <f t="shared" si="1"/>
        <v>0</v>
      </c>
    </row>
    <row r="62" ht="15.75" customHeight="1">
      <c r="B62" s="103"/>
      <c r="C62" s="104"/>
      <c r="D62" s="104"/>
      <c r="E62" s="105"/>
      <c r="F62" s="102"/>
      <c r="G62" s="101"/>
      <c r="H62" s="97">
        <f t="shared" si="1"/>
        <v>0</v>
      </c>
    </row>
    <row r="63" ht="15.75" customHeight="1">
      <c r="B63" s="103"/>
      <c r="C63" s="104"/>
      <c r="D63" s="104"/>
      <c r="E63" s="105"/>
      <c r="F63" s="102"/>
      <c r="G63" s="101"/>
      <c r="H63" s="97">
        <f t="shared" si="1"/>
        <v>0</v>
      </c>
    </row>
    <row r="64" ht="15.75" customHeight="1">
      <c r="B64" s="103"/>
      <c r="C64" s="104"/>
      <c r="D64" s="104"/>
      <c r="E64" s="105"/>
      <c r="F64" s="102"/>
      <c r="G64" s="101"/>
      <c r="H64" s="97">
        <f t="shared" si="1"/>
        <v>0</v>
      </c>
    </row>
    <row r="65" ht="15.75" customHeight="1">
      <c r="B65" s="103"/>
      <c r="C65" s="104"/>
      <c r="D65" s="104"/>
      <c r="E65" s="105"/>
      <c r="F65" s="102"/>
      <c r="G65" s="101"/>
      <c r="H65" s="97">
        <f t="shared" si="1"/>
        <v>0</v>
      </c>
    </row>
    <row r="66" ht="15.75" customHeight="1">
      <c r="B66" s="103"/>
      <c r="C66" s="104"/>
      <c r="D66" s="104"/>
      <c r="E66" s="105"/>
      <c r="F66" s="102"/>
      <c r="G66" s="101"/>
      <c r="H66" s="97">
        <f t="shared" si="1"/>
        <v>0</v>
      </c>
    </row>
    <row r="67" ht="15.75" customHeight="1">
      <c r="B67" s="103"/>
      <c r="C67" s="104"/>
      <c r="D67" s="104"/>
      <c r="E67" s="105"/>
      <c r="F67" s="102"/>
      <c r="G67" s="101"/>
      <c r="H67" s="97">
        <f t="shared" si="1"/>
        <v>0</v>
      </c>
    </row>
    <row r="68" ht="15.75" customHeight="1">
      <c r="B68" s="103"/>
      <c r="C68" s="104"/>
      <c r="D68" s="104"/>
      <c r="E68" s="105"/>
      <c r="F68" s="102"/>
      <c r="G68" s="101"/>
      <c r="H68" s="97">
        <f t="shared" si="1"/>
        <v>0</v>
      </c>
    </row>
    <row r="69" ht="15.75" customHeight="1">
      <c r="B69" s="103"/>
      <c r="C69" s="104"/>
      <c r="D69" s="104"/>
      <c r="E69" s="105"/>
      <c r="F69" s="102"/>
      <c r="G69" s="101"/>
      <c r="H69" s="97">
        <f t="shared" si="1"/>
        <v>0</v>
      </c>
    </row>
    <row r="70" ht="15.75" customHeight="1">
      <c r="B70" s="103"/>
      <c r="C70" s="104"/>
      <c r="D70" s="104"/>
      <c r="E70" s="105"/>
      <c r="F70" s="102"/>
      <c r="G70" s="101"/>
      <c r="H70" s="97">
        <f t="shared" si="1"/>
        <v>0</v>
      </c>
    </row>
    <row r="71" ht="15.75" customHeight="1">
      <c r="B71" s="103"/>
      <c r="C71" s="104"/>
      <c r="D71" s="104"/>
      <c r="E71" s="105"/>
      <c r="F71" s="102"/>
      <c r="G71" s="101"/>
      <c r="H71" s="97">
        <f t="shared" si="1"/>
        <v>0</v>
      </c>
    </row>
    <row r="72" ht="15.75" customHeight="1">
      <c r="B72" s="103"/>
      <c r="C72" s="104"/>
      <c r="D72" s="104"/>
      <c r="E72" s="105"/>
      <c r="F72" s="102"/>
      <c r="G72" s="101"/>
      <c r="H72" s="97">
        <f t="shared" si="1"/>
        <v>0</v>
      </c>
    </row>
    <row r="73" ht="15.75" customHeight="1">
      <c r="B73" s="103"/>
      <c r="C73" s="104"/>
      <c r="D73" s="104"/>
      <c r="E73" s="105"/>
      <c r="F73" s="102"/>
      <c r="G73" s="101"/>
      <c r="H73" s="97">
        <f t="shared" si="1"/>
        <v>0</v>
      </c>
    </row>
    <row r="74" ht="15.75" customHeight="1">
      <c r="B74" s="103"/>
      <c r="C74" s="104"/>
      <c r="D74" s="104"/>
      <c r="E74" s="105"/>
      <c r="F74" s="102"/>
      <c r="G74" s="101"/>
      <c r="H74" s="97">
        <f t="shared" si="1"/>
        <v>0</v>
      </c>
    </row>
    <row r="75" ht="15.75" customHeight="1">
      <c r="B75" s="103"/>
      <c r="C75" s="104"/>
      <c r="D75" s="104"/>
      <c r="E75" s="105"/>
      <c r="F75" s="102"/>
      <c r="G75" s="101"/>
      <c r="H75" s="97">
        <f t="shared" si="1"/>
        <v>0</v>
      </c>
    </row>
    <row r="76" ht="15.75" customHeight="1">
      <c r="B76" s="103"/>
      <c r="C76" s="104"/>
      <c r="D76" s="104"/>
      <c r="E76" s="105"/>
      <c r="F76" s="102"/>
      <c r="G76" s="101"/>
      <c r="H76" s="97">
        <f t="shared" si="1"/>
        <v>0</v>
      </c>
    </row>
    <row r="77" ht="15.75" customHeight="1">
      <c r="B77" s="103"/>
      <c r="C77" s="104"/>
      <c r="D77" s="104"/>
      <c r="E77" s="105"/>
      <c r="F77" s="102"/>
      <c r="G77" s="101"/>
      <c r="H77" s="97">
        <f t="shared" si="1"/>
        <v>0</v>
      </c>
    </row>
    <row r="78" ht="15.75" customHeight="1">
      <c r="B78" s="103"/>
      <c r="C78" s="104"/>
      <c r="D78" s="104"/>
      <c r="E78" s="105"/>
      <c r="F78" s="102"/>
      <c r="G78" s="101"/>
      <c r="H78" s="97">
        <f t="shared" si="1"/>
        <v>0</v>
      </c>
    </row>
    <row r="79" ht="15.75" customHeight="1">
      <c r="B79" s="103"/>
      <c r="C79" s="104"/>
      <c r="D79" s="104"/>
      <c r="E79" s="105"/>
      <c r="F79" s="102"/>
      <c r="G79" s="101"/>
      <c r="H79" s="97">
        <f t="shared" si="1"/>
        <v>0</v>
      </c>
    </row>
    <row r="80" ht="15.75" customHeight="1">
      <c r="B80" s="103"/>
      <c r="C80" s="104"/>
      <c r="D80" s="104"/>
      <c r="E80" s="105"/>
      <c r="F80" s="102"/>
      <c r="G80" s="101"/>
      <c r="H80" s="97">
        <f t="shared" si="1"/>
        <v>0</v>
      </c>
    </row>
    <row r="81" ht="15.75" customHeight="1">
      <c r="B81" s="103"/>
      <c r="C81" s="104"/>
      <c r="D81" s="104"/>
      <c r="E81" s="105"/>
      <c r="F81" s="102"/>
      <c r="G81" s="101"/>
      <c r="H81" s="97">
        <f t="shared" si="1"/>
        <v>0</v>
      </c>
    </row>
    <row r="82" ht="15.75" customHeight="1">
      <c r="B82" s="103"/>
      <c r="C82" s="104"/>
      <c r="D82" s="104"/>
      <c r="E82" s="105"/>
      <c r="F82" s="102"/>
      <c r="G82" s="101"/>
      <c r="H82" s="97">
        <f t="shared" si="1"/>
        <v>0</v>
      </c>
    </row>
    <row r="83" ht="15.75" customHeight="1">
      <c r="B83" s="103"/>
      <c r="C83" s="104"/>
      <c r="D83" s="104"/>
      <c r="E83" s="105"/>
      <c r="F83" s="102"/>
      <c r="G83" s="101"/>
      <c r="H83" s="97">
        <f t="shared" si="1"/>
        <v>0</v>
      </c>
    </row>
    <row r="84" ht="15.75" customHeight="1">
      <c r="B84" s="103"/>
      <c r="C84" s="104"/>
      <c r="D84" s="104"/>
      <c r="E84" s="105"/>
      <c r="F84" s="102"/>
      <c r="G84" s="101"/>
      <c r="H84" s="97">
        <f t="shared" si="1"/>
        <v>0</v>
      </c>
    </row>
    <row r="85" ht="15.75" customHeight="1">
      <c r="B85" s="103"/>
      <c r="C85" s="104"/>
      <c r="D85" s="104"/>
      <c r="E85" s="105"/>
      <c r="F85" s="102"/>
      <c r="G85" s="101"/>
      <c r="H85" s="97">
        <f t="shared" si="1"/>
        <v>0</v>
      </c>
    </row>
    <row r="86" ht="15.75" customHeight="1">
      <c r="B86" s="103"/>
      <c r="C86" s="104"/>
      <c r="D86" s="104"/>
      <c r="E86" s="105"/>
      <c r="F86" s="102"/>
      <c r="G86" s="101"/>
      <c r="H86" s="97">
        <f t="shared" si="1"/>
        <v>0</v>
      </c>
    </row>
    <row r="87" ht="15.75" customHeight="1">
      <c r="B87" s="103"/>
      <c r="C87" s="104"/>
      <c r="D87" s="104"/>
      <c r="E87" s="105"/>
      <c r="F87" s="102"/>
      <c r="G87" s="101"/>
      <c r="H87" s="97">
        <f t="shared" si="1"/>
        <v>0</v>
      </c>
    </row>
    <row r="88" ht="15.75" customHeight="1">
      <c r="B88" s="103"/>
      <c r="C88" s="104"/>
      <c r="D88" s="104"/>
      <c r="E88" s="105"/>
      <c r="F88" s="102"/>
      <c r="G88" s="101"/>
      <c r="H88" s="97">
        <f t="shared" si="1"/>
        <v>0</v>
      </c>
    </row>
    <row r="89" ht="15.75" customHeight="1">
      <c r="B89" s="103"/>
      <c r="C89" s="104"/>
      <c r="D89" s="104"/>
      <c r="E89" s="105"/>
      <c r="F89" s="102"/>
      <c r="G89" s="101"/>
      <c r="H89" s="97">
        <f t="shared" si="1"/>
        <v>0</v>
      </c>
    </row>
    <row r="90" ht="15.75" customHeight="1">
      <c r="B90" s="103"/>
      <c r="C90" s="104"/>
      <c r="D90" s="104"/>
      <c r="E90" s="105"/>
      <c r="F90" s="102"/>
      <c r="G90" s="101"/>
      <c r="H90" s="97">
        <f t="shared" si="1"/>
        <v>0</v>
      </c>
    </row>
    <row r="91" ht="15.75" customHeight="1">
      <c r="B91" s="103"/>
      <c r="C91" s="104"/>
      <c r="D91" s="104"/>
      <c r="E91" s="105"/>
      <c r="F91" s="102"/>
      <c r="G91" s="101"/>
      <c r="H91" s="97">
        <f t="shared" si="1"/>
        <v>0</v>
      </c>
    </row>
    <row r="92" ht="15.75" customHeight="1">
      <c r="B92" s="103"/>
      <c r="C92" s="104"/>
      <c r="D92" s="104"/>
      <c r="E92" s="105"/>
      <c r="F92" s="102"/>
      <c r="G92" s="101"/>
      <c r="H92" s="97">
        <f t="shared" si="1"/>
        <v>0</v>
      </c>
    </row>
    <row r="93" ht="15.75" customHeight="1">
      <c r="B93" s="103"/>
      <c r="C93" s="104"/>
      <c r="D93" s="104"/>
      <c r="E93" s="105"/>
      <c r="F93" s="102"/>
      <c r="G93" s="101"/>
      <c r="H93" s="97">
        <f t="shared" si="1"/>
        <v>0</v>
      </c>
    </row>
    <row r="94" ht="15.75" customHeight="1">
      <c r="B94" s="103"/>
      <c r="C94" s="104"/>
      <c r="D94" s="104"/>
      <c r="E94" s="105"/>
      <c r="F94" s="102"/>
      <c r="G94" s="101"/>
      <c r="H94" s="97">
        <f t="shared" si="1"/>
        <v>0</v>
      </c>
    </row>
    <row r="95" ht="15.75" customHeight="1">
      <c r="B95" s="103"/>
      <c r="C95" s="104"/>
      <c r="D95" s="104"/>
      <c r="E95" s="105"/>
      <c r="F95" s="102"/>
      <c r="G95" s="101"/>
      <c r="H95" s="97">
        <f t="shared" si="1"/>
        <v>0</v>
      </c>
    </row>
    <row r="96" ht="15.75" customHeight="1">
      <c r="B96" s="103"/>
      <c r="C96" s="104"/>
      <c r="D96" s="104"/>
      <c r="E96" s="105"/>
      <c r="F96" s="102"/>
      <c r="G96" s="101"/>
      <c r="H96" s="97">
        <f t="shared" si="1"/>
        <v>0</v>
      </c>
    </row>
    <row r="97" ht="15.75" customHeight="1">
      <c r="B97" s="103"/>
      <c r="C97" s="104"/>
      <c r="D97" s="104"/>
      <c r="E97" s="105"/>
      <c r="F97" s="102"/>
      <c r="G97" s="101"/>
      <c r="H97" s="97">
        <f t="shared" si="1"/>
        <v>0</v>
      </c>
    </row>
    <row r="98" ht="15.75" customHeight="1">
      <c r="B98" s="103"/>
      <c r="C98" s="104"/>
      <c r="D98" s="104"/>
      <c r="E98" s="105"/>
      <c r="F98" s="102"/>
      <c r="G98" s="101"/>
      <c r="H98" s="97">
        <f t="shared" si="1"/>
        <v>0</v>
      </c>
    </row>
    <row r="99" ht="15.75" customHeight="1">
      <c r="B99" s="103"/>
      <c r="C99" s="104"/>
      <c r="D99" s="104"/>
      <c r="E99" s="105"/>
      <c r="F99" s="102"/>
      <c r="G99" s="101"/>
      <c r="H99" s="97">
        <f t="shared" si="1"/>
        <v>0</v>
      </c>
    </row>
    <row r="100" ht="15.75" customHeight="1">
      <c r="B100" s="103"/>
      <c r="C100" s="104"/>
      <c r="D100" s="104"/>
      <c r="E100" s="105"/>
      <c r="F100" s="102"/>
      <c r="G100" s="101"/>
      <c r="H100" s="97">
        <f t="shared" si="1"/>
        <v>0</v>
      </c>
    </row>
    <row r="101" ht="15.75" customHeight="1">
      <c r="B101" s="103"/>
      <c r="C101" s="104"/>
      <c r="D101" s="104"/>
      <c r="E101" s="105"/>
      <c r="F101" s="102"/>
      <c r="G101" s="101"/>
      <c r="H101" s="97">
        <f t="shared" si="1"/>
        <v>0</v>
      </c>
    </row>
    <row r="102" ht="15.75" customHeight="1">
      <c r="B102" s="103"/>
      <c r="C102" s="104"/>
      <c r="D102" s="104"/>
      <c r="E102" s="105"/>
      <c r="F102" s="102"/>
      <c r="G102" s="101"/>
      <c r="H102" s="97">
        <f t="shared" si="1"/>
        <v>0</v>
      </c>
    </row>
    <row r="103" ht="15.75" customHeight="1">
      <c r="B103" s="103"/>
      <c r="C103" s="104"/>
      <c r="D103" s="104"/>
      <c r="E103" s="105"/>
      <c r="F103" s="102"/>
      <c r="G103" s="101"/>
      <c r="H103" s="97">
        <f t="shared" si="1"/>
        <v>0</v>
      </c>
    </row>
    <row r="104" ht="15.75" customHeight="1">
      <c r="B104" s="103"/>
      <c r="C104" s="104"/>
      <c r="D104" s="104"/>
      <c r="E104" s="105"/>
      <c r="F104" s="102"/>
      <c r="G104" s="101"/>
      <c r="H104" s="97">
        <f t="shared" si="1"/>
        <v>0</v>
      </c>
    </row>
    <row r="105" ht="15.75" customHeight="1">
      <c r="B105" s="103"/>
      <c r="C105" s="104"/>
      <c r="D105" s="104"/>
      <c r="E105" s="105"/>
      <c r="F105" s="102"/>
      <c r="G105" s="101"/>
      <c r="H105" s="97">
        <f t="shared" si="1"/>
        <v>0</v>
      </c>
    </row>
    <row r="106" ht="15.75" customHeight="1">
      <c r="B106" s="103"/>
      <c r="C106" s="104"/>
      <c r="D106" s="104"/>
      <c r="E106" s="105"/>
      <c r="F106" s="102"/>
      <c r="G106" s="101"/>
      <c r="H106" s="97">
        <f t="shared" si="1"/>
        <v>0</v>
      </c>
    </row>
    <row r="107" ht="15.75" customHeight="1">
      <c r="B107" s="103"/>
      <c r="C107" s="104"/>
      <c r="D107" s="104"/>
      <c r="E107" s="105"/>
      <c r="F107" s="102"/>
      <c r="G107" s="101"/>
      <c r="H107" s="97">
        <f t="shared" si="1"/>
        <v>0</v>
      </c>
    </row>
    <row r="108" ht="15.75" customHeight="1">
      <c r="B108" s="103"/>
      <c r="C108" s="104"/>
      <c r="D108" s="104"/>
      <c r="E108" s="105"/>
      <c r="F108" s="102"/>
      <c r="G108" s="101"/>
      <c r="H108" s="97">
        <f t="shared" si="1"/>
        <v>0</v>
      </c>
    </row>
    <row r="109" ht="15.75" customHeight="1">
      <c r="B109" s="103"/>
      <c r="C109" s="104"/>
      <c r="D109" s="104"/>
      <c r="E109" s="105"/>
      <c r="F109" s="102"/>
      <c r="G109" s="101"/>
      <c r="H109" s="97">
        <f t="shared" si="1"/>
        <v>0</v>
      </c>
    </row>
    <row r="110" ht="15.75" customHeight="1">
      <c r="B110" s="103"/>
      <c r="C110" s="104"/>
      <c r="D110" s="104"/>
      <c r="E110" s="105"/>
      <c r="F110" s="102"/>
      <c r="G110" s="101"/>
      <c r="H110" s="97">
        <f t="shared" si="1"/>
        <v>0</v>
      </c>
    </row>
    <row r="111" ht="15.75" customHeight="1">
      <c r="B111" s="103"/>
      <c r="C111" s="104"/>
      <c r="D111" s="104"/>
      <c r="E111" s="105"/>
      <c r="F111" s="102"/>
      <c r="G111" s="101"/>
      <c r="H111" s="97">
        <f t="shared" si="1"/>
        <v>0</v>
      </c>
    </row>
    <row r="112" ht="15.75" customHeight="1">
      <c r="B112" s="103"/>
      <c r="C112" s="104"/>
      <c r="D112" s="104"/>
      <c r="E112" s="105"/>
      <c r="F112" s="102"/>
      <c r="G112" s="101"/>
      <c r="H112" s="97">
        <f t="shared" si="1"/>
        <v>0</v>
      </c>
    </row>
    <row r="113" ht="15.75" customHeight="1">
      <c r="B113" s="103"/>
      <c r="C113" s="104"/>
      <c r="D113" s="104"/>
      <c r="E113" s="105"/>
      <c r="F113" s="102"/>
      <c r="G113" s="101"/>
      <c r="H113" s="97">
        <f t="shared" si="1"/>
        <v>0</v>
      </c>
    </row>
    <row r="114" ht="15.75" customHeight="1">
      <c r="B114" s="103"/>
      <c r="C114" s="104"/>
      <c r="D114" s="104"/>
      <c r="E114" s="105"/>
      <c r="F114" s="102"/>
      <c r="G114" s="101"/>
      <c r="H114" s="97">
        <f t="shared" si="1"/>
        <v>0</v>
      </c>
    </row>
    <row r="115" ht="15.75" customHeight="1">
      <c r="B115" s="103"/>
      <c r="C115" s="104"/>
      <c r="D115" s="104"/>
      <c r="E115" s="105"/>
      <c r="F115" s="102"/>
      <c r="G115" s="101"/>
      <c r="H115" s="97">
        <f t="shared" si="1"/>
        <v>0</v>
      </c>
    </row>
    <row r="116" ht="15.75" customHeight="1">
      <c r="B116" s="103"/>
      <c r="C116" s="104"/>
      <c r="D116" s="104"/>
      <c r="E116" s="105"/>
      <c r="F116" s="102"/>
      <c r="G116" s="101"/>
      <c r="H116" s="97">
        <f t="shared" si="1"/>
        <v>0</v>
      </c>
    </row>
    <row r="117" ht="15.75" customHeight="1">
      <c r="B117" s="103"/>
      <c r="C117" s="104"/>
      <c r="D117" s="104"/>
      <c r="E117" s="105"/>
      <c r="F117" s="102"/>
      <c r="G117" s="101"/>
      <c r="H117" s="97">
        <f t="shared" si="1"/>
        <v>0</v>
      </c>
    </row>
    <row r="118" ht="15.75" customHeight="1">
      <c r="B118" s="103"/>
      <c r="C118" s="104"/>
      <c r="D118" s="104"/>
      <c r="E118" s="105"/>
      <c r="F118" s="102"/>
      <c r="G118" s="101"/>
      <c r="H118" s="97">
        <f t="shared" si="1"/>
        <v>0</v>
      </c>
    </row>
    <row r="119" ht="15.75" customHeight="1">
      <c r="B119" s="103"/>
      <c r="C119" s="104"/>
      <c r="D119" s="104"/>
      <c r="E119" s="105"/>
      <c r="F119" s="102"/>
      <c r="G119" s="101"/>
      <c r="H119" s="97">
        <f t="shared" si="1"/>
        <v>0</v>
      </c>
    </row>
    <row r="120" ht="15.75" customHeight="1">
      <c r="B120" s="103"/>
      <c r="C120" s="104"/>
      <c r="D120" s="104"/>
      <c r="E120" s="105"/>
      <c r="F120" s="102"/>
      <c r="G120" s="101"/>
      <c r="H120" s="97">
        <f t="shared" si="1"/>
        <v>0</v>
      </c>
    </row>
    <row r="121" ht="15.75" customHeight="1">
      <c r="B121" s="103"/>
      <c r="C121" s="104"/>
      <c r="D121" s="104"/>
      <c r="E121" s="105"/>
      <c r="F121" s="102"/>
      <c r="G121" s="101"/>
      <c r="H121" s="97">
        <f t="shared" si="1"/>
        <v>0</v>
      </c>
    </row>
    <row r="122" ht="15.75" customHeight="1">
      <c r="B122" s="103"/>
      <c r="C122" s="104"/>
      <c r="D122" s="104"/>
      <c r="E122" s="105"/>
      <c r="F122" s="102"/>
      <c r="G122" s="101"/>
      <c r="H122" s="97">
        <f t="shared" si="1"/>
        <v>0</v>
      </c>
    </row>
    <row r="123" ht="15.75" customHeight="1">
      <c r="B123" s="103"/>
      <c r="C123" s="104"/>
      <c r="D123" s="104"/>
      <c r="E123" s="105"/>
      <c r="F123" s="102"/>
      <c r="G123" s="101"/>
      <c r="H123" s="97">
        <f t="shared" si="1"/>
        <v>0</v>
      </c>
    </row>
    <row r="124" ht="15.75" customHeight="1">
      <c r="B124" s="103"/>
      <c r="C124" s="104"/>
      <c r="D124" s="104"/>
      <c r="E124" s="105"/>
      <c r="F124" s="102"/>
      <c r="G124" s="101"/>
      <c r="H124" s="97">
        <f t="shared" si="1"/>
        <v>0</v>
      </c>
    </row>
    <row r="125" ht="15.75" customHeight="1">
      <c r="B125" s="103"/>
      <c r="C125" s="104"/>
      <c r="D125" s="104"/>
      <c r="E125" s="105"/>
      <c r="F125" s="102"/>
      <c r="G125" s="101"/>
      <c r="H125" s="97">
        <f t="shared" si="1"/>
        <v>0</v>
      </c>
    </row>
    <row r="126" ht="15.75" customHeight="1">
      <c r="B126" s="103"/>
      <c r="C126" s="104"/>
      <c r="D126" s="104"/>
      <c r="E126" s="105"/>
      <c r="F126" s="102"/>
      <c r="G126" s="101"/>
      <c r="H126" s="97">
        <f t="shared" si="1"/>
        <v>0</v>
      </c>
    </row>
    <row r="127" ht="15.75" customHeight="1">
      <c r="B127" s="103"/>
      <c r="C127" s="104"/>
      <c r="D127" s="104"/>
      <c r="E127" s="105"/>
      <c r="F127" s="102"/>
      <c r="G127" s="101"/>
      <c r="H127" s="97">
        <f t="shared" si="1"/>
        <v>0</v>
      </c>
    </row>
    <row r="128" ht="15.75" customHeight="1">
      <c r="B128" s="103"/>
      <c r="C128" s="104"/>
      <c r="D128" s="104"/>
      <c r="E128" s="105"/>
      <c r="F128" s="102"/>
      <c r="G128" s="101"/>
      <c r="H128" s="97">
        <f t="shared" si="1"/>
        <v>0</v>
      </c>
    </row>
    <row r="129" ht="15.75" customHeight="1">
      <c r="B129" s="103"/>
      <c r="C129" s="104"/>
      <c r="D129" s="104"/>
      <c r="E129" s="105"/>
      <c r="F129" s="102"/>
      <c r="G129" s="101"/>
      <c r="H129" s="97">
        <f t="shared" si="1"/>
        <v>0</v>
      </c>
    </row>
    <row r="130" ht="15.75" customHeight="1">
      <c r="B130" s="103"/>
      <c r="C130" s="104"/>
      <c r="D130" s="104"/>
      <c r="E130" s="105"/>
      <c r="F130" s="102"/>
      <c r="G130" s="101"/>
      <c r="H130" s="97">
        <f t="shared" si="1"/>
        <v>0</v>
      </c>
    </row>
    <row r="131" ht="15.75" customHeight="1">
      <c r="B131" s="103"/>
      <c r="C131" s="104"/>
      <c r="D131" s="104"/>
      <c r="E131" s="105"/>
      <c r="F131" s="102"/>
      <c r="G131" s="101"/>
      <c r="H131" s="97">
        <f t="shared" si="1"/>
        <v>0</v>
      </c>
    </row>
    <row r="132" ht="15.75" customHeight="1">
      <c r="B132" s="103"/>
      <c r="C132" s="104"/>
      <c r="D132" s="104"/>
      <c r="E132" s="105"/>
      <c r="F132" s="102"/>
      <c r="G132" s="101"/>
      <c r="H132" s="97">
        <f t="shared" si="1"/>
        <v>0</v>
      </c>
    </row>
    <row r="133" ht="15.75" customHeight="1">
      <c r="B133" s="103"/>
      <c r="C133" s="104"/>
      <c r="D133" s="104"/>
      <c r="E133" s="105"/>
      <c r="F133" s="102"/>
      <c r="G133" s="101"/>
      <c r="H133" s="97">
        <f t="shared" si="1"/>
        <v>0</v>
      </c>
    </row>
    <row r="134" ht="15.75" customHeight="1">
      <c r="B134" s="103"/>
      <c r="C134" s="104"/>
      <c r="D134" s="104"/>
      <c r="E134" s="105"/>
      <c r="F134" s="102"/>
      <c r="G134" s="101"/>
      <c r="H134" s="97">
        <f t="shared" si="1"/>
        <v>0</v>
      </c>
    </row>
    <row r="135" ht="15.75" customHeight="1">
      <c r="B135" s="103"/>
      <c r="C135" s="104"/>
      <c r="D135" s="104"/>
      <c r="E135" s="105"/>
      <c r="F135" s="102"/>
      <c r="G135" s="101"/>
      <c r="H135" s="97">
        <f t="shared" si="1"/>
        <v>0</v>
      </c>
    </row>
    <row r="136" ht="15.75" customHeight="1">
      <c r="B136" s="103"/>
      <c r="C136" s="104"/>
      <c r="D136" s="104"/>
      <c r="E136" s="105"/>
      <c r="F136" s="102"/>
      <c r="G136" s="101"/>
      <c r="H136" s="97">
        <f t="shared" si="1"/>
        <v>0</v>
      </c>
    </row>
    <row r="137" ht="15.75" customHeight="1">
      <c r="B137" s="103"/>
      <c r="C137" s="104"/>
      <c r="D137" s="104"/>
      <c r="E137" s="105"/>
      <c r="F137" s="102"/>
      <c r="G137" s="101"/>
      <c r="H137" s="97">
        <f t="shared" si="1"/>
        <v>0</v>
      </c>
    </row>
    <row r="138" ht="15.75" customHeight="1">
      <c r="B138" s="103"/>
      <c r="C138" s="104"/>
      <c r="D138" s="104"/>
      <c r="E138" s="105"/>
      <c r="F138" s="102"/>
      <c r="G138" s="101"/>
      <c r="H138" s="97">
        <f t="shared" si="1"/>
        <v>0</v>
      </c>
    </row>
    <row r="139" ht="15.75" customHeight="1">
      <c r="B139" s="103"/>
      <c r="C139" s="104"/>
      <c r="D139" s="104"/>
      <c r="E139" s="105"/>
      <c r="F139" s="102"/>
      <c r="G139" s="101"/>
      <c r="H139" s="97">
        <f t="shared" si="1"/>
        <v>0</v>
      </c>
    </row>
    <row r="140" ht="15.75" customHeight="1">
      <c r="B140" s="103"/>
      <c r="C140" s="104"/>
      <c r="D140" s="104"/>
      <c r="E140" s="105"/>
      <c r="F140" s="102"/>
      <c r="G140" s="101"/>
      <c r="H140" s="97">
        <f t="shared" si="1"/>
        <v>0</v>
      </c>
    </row>
    <row r="141" ht="15.75" customHeight="1">
      <c r="B141" s="103"/>
      <c r="C141" s="104"/>
      <c r="D141" s="104"/>
      <c r="E141" s="105"/>
      <c r="F141" s="102"/>
      <c r="G141" s="101"/>
      <c r="H141" s="97">
        <f t="shared" si="1"/>
        <v>0</v>
      </c>
    </row>
    <row r="142" ht="15.75" customHeight="1">
      <c r="B142" s="103"/>
      <c r="C142" s="104"/>
      <c r="D142" s="104"/>
      <c r="E142" s="105"/>
      <c r="F142" s="102"/>
      <c r="G142" s="101"/>
      <c r="H142" s="97">
        <f t="shared" si="1"/>
        <v>0</v>
      </c>
    </row>
    <row r="143" ht="15.75" customHeight="1">
      <c r="B143" s="103"/>
      <c r="C143" s="104"/>
      <c r="D143" s="104"/>
      <c r="E143" s="105"/>
      <c r="F143" s="102"/>
      <c r="G143" s="101"/>
      <c r="H143" s="97">
        <f t="shared" si="1"/>
        <v>0</v>
      </c>
    </row>
    <row r="144" ht="15.75" customHeight="1">
      <c r="B144" s="103"/>
      <c r="C144" s="104"/>
      <c r="D144" s="104"/>
      <c r="E144" s="105"/>
      <c r="F144" s="102"/>
      <c r="G144" s="101"/>
      <c r="H144" s="97">
        <f t="shared" si="1"/>
        <v>0</v>
      </c>
    </row>
    <row r="145" ht="15.75" customHeight="1">
      <c r="B145" s="103"/>
      <c r="C145" s="104"/>
      <c r="D145" s="104"/>
      <c r="E145" s="105"/>
      <c r="F145" s="102"/>
      <c r="G145" s="101"/>
      <c r="H145" s="97">
        <f t="shared" si="1"/>
        <v>0</v>
      </c>
    </row>
    <row r="146" ht="15.75" customHeight="1">
      <c r="B146" s="103"/>
      <c r="C146" s="104"/>
      <c r="D146" s="104"/>
      <c r="E146" s="105"/>
      <c r="F146" s="102"/>
      <c r="G146" s="101"/>
      <c r="H146" s="97">
        <f t="shared" si="1"/>
        <v>0</v>
      </c>
    </row>
    <row r="147" ht="15.75" customHeight="1">
      <c r="B147" s="103"/>
      <c r="C147" s="104"/>
      <c r="D147" s="104"/>
      <c r="E147" s="105"/>
      <c r="F147" s="102"/>
      <c r="G147" s="101"/>
      <c r="H147" s="97">
        <f t="shared" si="1"/>
        <v>0</v>
      </c>
    </row>
    <row r="148" ht="15.75" customHeight="1">
      <c r="B148" s="103"/>
      <c r="C148" s="104"/>
      <c r="D148" s="104"/>
      <c r="E148" s="105"/>
      <c r="F148" s="102"/>
      <c r="G148" s="101"/>
      <c r="H148" s="97">
        <f t="shared" si="1"/>
        <v>0</v>
      </c>
    </row>
    <row r="149" ht="15.75" customHeight="1">
      <c r="B149" s="103"/>
      <c r="C149" s="104"/>
      <c r="D149" s="104"/>
      <c r="E149" s="105"/>
      <c r="F149" s="102"/>
      <c r="G149" s="101"/>
      <c r="H149" s="97">
        <f t="shared" si="1"/>
        <v>0</v>
      </c>
    </row>
    <row r="150" ht="15.75" customHeight="1">
      <c r="B150" s="103"/>
      <c r="C150" s="104"/>
      <c r="D150" s="104"/>
      <c r="E150" s="105"/>
      <c r="F150" s="102"/>
      <c r="G150" s="101"/>
      <c r="H150" s="97">
        <f t="shared" si="1"/>
        <v>0</v>
      </c>
    </row>
    <row r="151" ht="15.75" customHeight="1">
      <c r="B151" s="103"/>
      <c r="C151" s="104"/>
      <c r="D151" s="104"/>
      <c r="E151" s="105"/>
      <c r="F151" s="102"/>
      <c r="G151" s="101"/>
      <c r="H151" s="97">
        <f t="shared" si="1"/>
        <v>0</v>
      </c>
    </row>
    <row r="152" ht="15.75" customHeight="1">
      <c r="B152" s="103"/>
      <c r="C152" s="104"/>
      <c r="D152" s="104"/>
      <c r="E152" s="105"/>
      <c r="F152" s="102"/>
      <c r="G152" s="101"/>
      <c r="H152" s="97">
        <f t="shared" si="1"/>
        <v>0</v>
      </c>
    </row>
    <row r="153" ht="15.75" customHeight="1">
      <c r="B153" s="103"/>
      <c r="C153" s="104"/>
      <c r="D153" s="104"/>
      <c r="E153" s="105"/>
      <c r="F153" s="102"/>
      <c r="G153" s="101"/>
      <c r="H153" s="97">
        <f t="shared" si="1"/>
        <v>0</v>
      </c>
    </row>
    <row r="154" ht="15.75" customHeight="1">
      <c r="B154" s="103"/>
      <c r="C154" s="104"/>
      <c r="D154" s="104"/>
      <c r="E154" s="105"/>
      <c r="F154" s="102"/>
      <c r="G154" s="101"/>
      <c r="H154" s="97">
        <f t="shared" si="1"/>
        <v>0</v>
      </c>
    </row>
    <row r="155" ht="15.75" customHeight="1">
      <c r="B155" s="103"/>
      <c r="C155" s="104"/>
      <c r="D155" s="104"/>
      <c r="E155" s="105"/>
      <c r="F155" s="102"/>
      <c r="G155" s="101"/>
      <c r="H155" s="97">
        <f t="shared" si="1"/>
        <v>0</v>
      </c>
    </row>
    <row r="156" ht="15.75" customHeight="1">
      <c r="B156" s="103"/>
      <c r="C156" s="104"/>
      <c r="D156" s="104"/>
      <c r="E156" s="105"/>
      <c r="F156" s="102"/>
      <c r="G156" s="101"/>
      <c r="H156" s="97">
        <f t="shared" si="1"/>
        <v>0</v>
      </c>
    </row>
    <row r="157" ht="15.75" customHeight="1">
      <c r="B157" s="103"/>
      <c r="C157" s="104"/>
      <c r="D157" s="104"/>
      <c r="E157" s="105"/>
      <c r="F157" s="102"/>
      <c r="G157" s="101"/>
      <c r="H157" s="97">
        <f t="shared" si="1"/>
        <v>0</v>
      </c>
    </row>
    <row r="158" ht="15.75" customHeight="1">
      <c r="B158" s="103"/>
      <c r="C158" s="104"/>
      <c r="D158" s="104"/>
      <c r="E158" s="105"/>
      <c r="F158" s="102"/>
      <c r="G158" s="101"/>
      <c r="H158" s="97">
        <f t="shared" si="1"/>
        <v>0</v>
      </c>
    </row>
    <row r="159" ht="15.75" customHeight="1">
      <c r="B159" s="103"/>
      <c r="C159" s="104"/>
      <c r="D159" s="104"/>
      <c r="E159" s="105"/>
      <c r="F159" s="102"/>
      <c r="G159" s="101"/>
      <c r="H159" s="97">
        <f t="shared" si="1"/>
        <v>0</v>
      </c>
    </row>
    <row r="160" ht="15.75" customHeight="1">
      <c r="B160" s="103"/>
      <c r="C160" s="104"/>
      <c r="D160" s="104"/>
      <c r="E160" s="105"/>
      <c r="F160" s="102"/>
      <c r="G160" s="101"/>
      <c r="H160" s="97">
        <f t="shared" si="1"/>
        <v>0</v>
      </c>
    </row>
    <row r="161" ht="15.75" customHeight="1">
      <c r="B161" s="103"/>
      <c r="C161" s="104"/>
      <c r="D161" s="104"/>
      <c r="E161" s="105"/>
      <c r="F161" s="102"/>
      <c r="G161" s="101"/>
      <c r="H161" s="97">
        <f t="shared" si="1"/>
        <v>0</v>
      </c>
    </row>
    <row r="162" ht="15.75" customHeight="1">
      <c r="B162" s="103"/>
      <c r="C162" s="104"/>
      <c r="D162" s="104"/>
      <c r="E162" s="105"/>
      <c r="F162" s="102"/>
      <c r="G162" s="101"/>
      <c r="H162" s="97">
        <f t="shared" si="1"/>
        <v>0</v>
      </c>
    </row>
    <row r="163" ht="15.75" customHeight="1">
      <c r="B163" s="103"/>
      <c r="C163" s="104"/>
      <c r="D163" s="104"/>
      <c r="E163" s="105"/>
      <c r="F163" s="102"/>
      <c r="G163" s="101"/>
      <c r="H163" s="97">
        <f t="shared" si="1"/>
        <v>0</v>
      </c>
    </row>
    <row r="164" ht="15.75" customHeight="1">
      <c r="B164" s="103"/>
      <c r="C164" s="104"/>
      <c r="D164" s="104"/>
      <c r="E164" s="105"/>
      <c r="F164" s="102"/>
      <c r="G164" s="101"/>
      <c r="H164" s="97">
        <f t="shared" si="1"/>
        <v>0</v>
      </c>
    </row>
    <row r="165" ht="15.75" customHeight="1">
      <c r="B165" s="103"/>
      <c r="C165" s="104"/>
      <c r="D165" s="104"/>
      <c r="E165" s="105"/>
      <c r="F165" s="102"/>
      <c r="G165" s="101"/>
      <c r="H165" s="97">
        <f t="shared" si="1"/>
        <v>0</v>
      </c>
    </row>
    <row r="166" ht="15.75" customHeight="1">
      <c r="B166" s="103"/>
      <c r="C166" s="104"/>
      <c r="D166" s="104"/>
      <c r="E166" s="105"/>
      <c r="F166" s="102"/>
      <c r="G166" s="101"/>
      <c r="H166" s="97">
        <f t="shared" si="1"/>
        <v>0</v>
      </c>
    </row>
    <row r="167" ht="15.75" customHeight="1">
      <c r="B167" s="103"/>
      <c r="C167" s="104"/>
      <c r="D167" s="104"/>
      <c r="E167" s="105"/>
      <c r="F167" s="102"/>
      <c r="G167" s="101"/>
      <c r="H167" s="97">
        <f t="shared" si="1"/>
        <v>0</v>
      </c>
    </row>
    <row r="168" ht="15.75" customHeight="1">
      <c r="B168" s="103"/>
      <c r="C168" s="104"/>
      <c r="D168" s="104"/>
      <c r="E168" s="105"/>
      <c r="F168" s="102"/>
      <c r="G168" s="101"/>
      <c r="H168" s="97">
        <f t="shared" si="1"/>
        <v>0</v>
      </c>
    </row>
    <row r="169" ht="15.75" customHeight="1">
      <c r="B169" s="103"/>
      <c r="C169" s="104"/>
      <c r="D169" s="104"/>
      <c r="E169" s="105"/>
      <c r="F169" s="102"/>
      <c r="G169" s="101"/>
      <c r="H169" s="97">
        <f t="shared" si="1"/>
        <v>0</v>
      </c>
    </row>
    <row r="170" ht="15.75" customHeight="1">
      <c r="B170" s="103"/>
      <c r="C170" s="104"/>
      <c r="D170" s="104"/>
      <c r="E170" s="105"/>
      <c r="F170" s="102"/>
      <c r="G170" s="101"/>
      <c r="H170" s="97">
        <f t="shared" si="1"/>
        <v>0</v>
      </c>
    </row>
    <row r="171" ht="15.75" customHeight="1">
      <c r="B171" s="103"/>
      <c r="C171" s="104"/>
      <c r="D171" s="104"/>
      <c r="E171" s="105"/>
      <c r="F171" s="102"/>
      <c r="G171" s="101"/>
      <c r="H171" s="97">
        <f t="shared" si="1"/>
        <v>0</v>
      </c>
    </row>
    <row r="172" ht="15.75" customHeight="1">
      <c r="B172" s="103"/>
      <c r="C172" s="104"/>
      <c r="D172" s="104"/>
      <c r="E172" s="105"/>
      <c r="F172" s="102"/>
      <c r="G172" s="101"/>
      <c r="H172" s="97">
        <f t="shared" si="1"/>
        <v>0</v>
      </c>
    </row>
    <row r="173" ht="15.75" customHeight="1">
      <c r="B173" s="103"/>
      <c r="C173" s="104"/>
      <c r="D173" s="104"/>
      <c r="E173" s="105"/>
      <c r="F173" s="102"/>
      <c r="G173" s="101"/>
      <c r="H173" s="97">
        <f t="shared" si="1"/>
        <v>0</v>
      </c>
    </row>
    <row r="174" ht="15.75" customHeight="1">
      <c r="B174" s="103"/>
      <c r="C174" s="104"/>
      <c r="D174" s="104"/>
      <c r="E174" s="105"/>
      <c r="F174" s="102"/>
      <c r="G174" s="101"/>
      <c r="H174" s="97">
        <f t="shared" si="1"/>
        <v>0</v>
      </c>
    </row>
    <row r="175" ht="15.75" customHeight="1">
      <c r="B175" s="103"/>
      <c r="C175" s="104"/>
      <c r="D175" s="104"/>
      <c r="E175" s="105"/>
      <c r="F175" s="102"/>
      <c r="G175" s="101"/>
      <c r="H175" s="97">
        <f t="shared" si="1"/>
        <v>0</v>
      </c>
    </row>
    <row r="176" ht="15.75" customHeight="1">
      <c r="B176" s="103"/>
      <c r="C176" s="104"/>
      <c r="D176" s="104"/>
      <c r="E176" s="105"/>
      <c r="F176" s="102"/>
      <c r="G176" s="101"/>
      <c r="H176" s="97">
        <f t="shared" si="1"/>
        <v>0</v>
      </c>
    </row>
    <row r="177" ht="15.75" customHeight="1">
      <c r="B177" s="103"/>
      <c r="C177" s="104"/>
      <c r="D177" s="104"/>
      <c r="E177" s="105"/>
      <c r="F177" s="102"/>
      <c r="G177" s="101"/>
      <c r="H177" s="97">
        <f t="shared" si="1"/>
        <v>0</v>
      </c>
    </row>
    <row r="178" ht="15.75" customHeight="1">
      <c r="B178" s="103"/>
      <c r="C178" s="104"/>
      <c r="D178" s="104"/>
      <c r="E178" s="105"/>
      <c r="F178" s="102"/>
      <c r="G178" s="101"/>
      <c r="H178" s="97">
        <f t="shared" si="1"/>
        <v>0</v>
      </c>
    </row>
    <row r="179" ht="15.75" customHeight="1">
      <c r="B179" s="103"/>
      <c r="C179" s="104"/>
      <c r="D179" s="104"/>
      <c r="E179" s="105"/>
      <c r="F179" s="102"/>
      <c r="G179" s="101"/>
      <c r="H179" s="97">
        <f t="shared" si="1"/>
        <v>0</v>
      </c>
    </row>
    <row r="180" ht="15.75" customHeight="1">
      <c r="B180" s="103"/>
      <c r="C180" s="104"/>
      <c r="D180" s="104"/>
      <c r="E180" s="105"/>
      <c r="F180" s="102"/>
      <c r="G180" s="101"/>
      <c r="H180" s="97">
        <f t="shared" si="1"/>
        <v>0</v>
      </c>
    </row>
    <row r="181" ht="15.75" customHeight="1">
      <c r="B181" s="103"/>
      <c r="C181" s="104"/>
      <c r="D181" s="104"/>
      <c r="E181" s="105"/>
      <c r="F181" s="102"/>
      <c r="G181" s="101"/>
      <c r="H181" s="97">
        <f t="shared" si="1"/>
        <v>0</v>
      </c>
    </row>
    <row r="182" ht="15.75" customHeight="1">
      <c r="B182" s="103"/>
      <c r="C182" s="104"/>
      <c r="D182" s="104"/>
      <c r="E182" s="105"/>
      <c r="F182" s="102"/>
      <c r="G182" s="101"/>
      <c r="H182" s="97">
        <f t="shared" si="1"/>
        <v>0</v>
      </c>
    </row>
    <row r="183" ht="15.75" customHeight="1">
      <c r="B183" s="103"/>
      <c r="C183" s="104"/>
      <c r="D183" s="104"/>
      <c r="E183" s="105"/>
      <c r="F183" s="102"/>
      <c r="G183" s="101"/>
      <c r="H183" s="97">
        <f t="shared" si="1"/>
        <v>0</v>
      </c>
    </row>
    <row r="184" ht="15.75" customHeight="1">
      <c r="B184" s="103"/>
      <c r="C184" s="104"/>
      <c r="D184" s="104"/>
      <c r="E184" s="105"/>
      <c r="F184" s="102"/>
      <c r="G184" s="101"/>
      <c r="H184" s="97">
        <f t="shared" si="1"/>
        <v>0</v>
      </c>
    </row>
    <row r="185" ht="15.75" customHeight="1">
      <c r="B185" s="103"/>
      <c r="C185" s="104"/>
      <c r="D185" s="104"/>
      <c r="E185" s="105"/>
      <c r="F185" s="102"/>
      <c r="G185" s="101"/>
      <c r="H185" s="97">
        <f t="shared" si="1"/>
        <v>0</v>
      </c>
    </row>
    <row r="186" ht="15.75" customHeight="1">
      <c r="B186" s="103"/>
      <c r="C186" s="104"/>
      <c r="D186" s="104"/>
      <c r="E186" s="105"/>
      <c r="F186" s="102"/>
      <c r="G186" s="101"/>
      <c r="H186" s="97">
        <f t="shared" si="1"/>
        <v>0</v>
      </c>
    </row>
    <row r="187" ht="15.75" customHeight="1">
      <c r="B187" s="103"/>
      <c r="C187" s="104"/>
      <c r="D187" s="104"/>
      <c r="E187" s="105"/>
      <c r="F187" s="102"/>
      <c r="G187" s="101"/>
      <c r="H187" s="97">
        <f t="shared" si="1"/>
        <v>0</v>
      </c>
    </row>
    <row r="188" ht="15.75" customHeight="1">
      <c r="B188" s="103"/>
      <c r="C188" s="104"/>
      <c r="D188" s="104"/>
      <c r="E188" s="105"/>
      <c r="F188" s="102"/>
      <c r="G188" s="101"/>
      <c r="H188" s="97">
        <f t="shared" si="1"/>
        <v>0</v>
      </c>
    </row>
    <row r="189" ht="15.75" customHeight="1">
      <c r="B189" s="103"/>
      <c r="C189" s="104"/>
      <c r="D189" s="104"/>
      <c r="E189" s="105"/>
      <c r="F189" s="102"/>
      <c r="G189" s="101"/>
      <c r="H189" s="97">
        <f t="shared" si="1"/>
        <v>0</v>
      </c>
    </row>
    <row r="190" ht="15.75" customHeight="1">
      <c r="B190" s="103"/>
      <c r="C190" s="104"/>
      <c r="D190" s="104"/>
      <c r="E190" s="105"/>
      <c r="F190" s="102"/>
      <c r="G190" s="101"/>
      <c r="H190" s="97">
        <f t="shared" si="1"/>
        <v>0</v>
      </c>
    </row>
    <row r="191" ht="15.75" customHeight="1">
      <c r="B191" s="103"/>
      <c r="C191" s="104"/>
      <c r="D191" s="104"/>
      <c r="E191" s="105"/>
      <c r="F191" s="102"/>
      <c r="G191" s="101"/>
      <c r="H191" s="97">
        <f t="shared" si="1"/>
        <v>0</v>
      </c>
    </row>
    <row r="192" ht="15.75" customHeight="1">
      <c r="B192" s="103"/>
      <c r="C192" s="104"/>
      <c r="D192" s="104"/>
      <c r="E192" s="105"/>
      <c r="F192" s="102"/>
      <c r="G192" s="101"/>
      <c r="H192" s="97">
        <f t="shared" si="1"/>
        <v>0</v>
      </c>
    </row>
    <row r="193" ht="15.75" customHeight="1">
      <c r="B193" s="103"/>
      <c r="C193" s="104"/>
      <c r="D193" s="104"/>
      <c r="E193" s="105"/>
      <c r="F193" s="102"/>
      <c r="G193" s="101"/>
      <c r="H193" s="97">
        <f t="shared" si="1"/>
        <v>0</v>
      </c>
    </row>
    <row r="194" ht="15.75" customHeight="1">
      <c r="B194" s="103"/>
      <c r="C194" s="104"/>
      <c r="D194" s="104"/>
      <c r="E194" s="105"/>
      <c r="F194" s="102"/>
      <c r="G194" s="101"/>
      <c r="H194" s="97">
        <f t="shared" si="1"/>
        <v>0</v>
      </c>
    </row>
    <row r="195" ht="15.75" customHeight="1">
      <c r="B195" s="103"/>
      <c r="C195" s="104"/>
      <c r="D195" s="104"/>
      <c r="E195" s="105"/>
      <c r="F195" s="102"/>
      <c r="G195" s="101"/>
      <c r="H195" s="97">
        <f t="shared" si="1"/>
        <v>0</v>
      </c>
    </row>
    <row r="196" ht="15.75" customHeight="1">
      <c r="B196" s="103"/>
      <c r="C196" s="104"/>
      <c r="D196" s="104"/>
      <c r="E196" s="105"/>
      <c r="F196" s="102"/>
      <c r="G196" s="101"/>
      <c r="H196" s="97">
        <f t="shared" si="1"/>
        <v>0</v>
      </c>
    </row>
    <row r="197" ht="15.75" customHeight="1">
      <c r="B197" s="103"/>
      <c r="C197" s="104"/>
      <c r="D197" s="104"/>
      <c r="E197" s="105"/>
      <c r="F197" s="102"/>
      <c r="G197" s="101"/>
      <c r="H197" s="97">
        <f t="shared" si="1"/>
        <v>0</v>
      </c>
    </row>
    <row r="198" ht="15.75" customHeight="1">
      <c r="B198" s="103"/>
      <c r="C198" s="104"/>
      <c r="D198" s="104"/>
      <c r="E198" s="105"/>
      <c r="F198" s="102"/>
      <c r="G198" s="101"/>
      <c r="H198" s="97">
        <f t="shared" si="1"/>
        <v>0</v>
      </c>
    </row>
    <row r="199" ht="15.75" customHeight="1">
      <c r="B199" s="103"/>
      <c r="C199" s="104"/>
      <c r="D199" s="104"/>
      <c r="E199" s="105"/>
      <c r="F199" s="102"/>
      <c r="G199" s="101"/>
      <c r="H199" s="97">
        <f t="shared" si="1"/>
        <v>0</v>
      </c>
    </row>
    <row r="200" ht="15.75" customHeight="1">
      <c r="B200" s="103"/>
      <c r="C200" s="104"/>
      <c r="D200" s="104"/>
      <c r="E200" s="105"/>
      <c r="F200" s="102"/>
      <c r="G200" s="101"/>
      <c r="H200" s="97">
        <f t="shared" si="1"/>
        <v>0</v>
      </c>
    </row>
    <row r="201" ht="15.75" customHeight="1">
      <c r="B201" s="103"/>
      <c r="C201" s="104"/>
      <c r="D201" s="104"/>
      <c r="E201" s="105"/>
      <c r="F201" s="102"/>
      <c r="G201" s="101"/>
      <c r="H201" s="97">
        <f t="shared" si="1"/>
        <v>0</v>
      </c>
    </row>
    <row r="202" ht="15.75" customHeight="1">
      <c r="B202" s="103"/>
      <c r="C202" s="104"/>
      <c r="D202" s="104"/>
      <c r="E202" s="105"/>
      <c r="F202" s="102"/>
      <c r="G202" s="101"/>
      <c r="H202" s="97">
        <f t="shared" si="1"/>
        <v>0</v>
      </c>
    </row>
    <row r="203" ht="15.75" customHeight="1">
      <c r="B203" s="103"/>
      <c r="C203" s="104"/>
      <c r="D203" s="104"/>
      <c r="E203" s="105"/>
      <c r="F203" s="102"/>
      <c r="G203" s="101"/>
      <c r="H203" s="97">
        <f t="shared" si="1"/>
        <v>0</v>
      </c>
    </row>
    <row r="204" ht="15.75" customHeight="1">
      <c r="B204" s="103"/>
      <c r="C204" s="104"/>
      <c r="D204" s="104"/>
      <c r="E204" s="105"/>
      <c r="F204" s="102"/>
      <c r="G204" s="101"/>
      <c r="H204" s="97">
        <f t="shared" si="1"/>
        <v>0</v>
      </c>
    </row>
    <row r="205" ht="15.75" customHeight="1">
      <c r="B205" s="103"/>
      <c r="C205" s="104"/>
      <c r="D205" s="104"/>
      <c r="E205" s="105"/>
      <c r="F205" s="102"/>
      <c r="G205" s="101"/>
      <c r="H205" s="97">
        <f t="shared" si="1"/>
        <v>0</v>
      </c>
    </row>
    <row r="206" ht="15.75" customHeight="1">
      <c r="B206" s="103"/>
      <c r="C206" s="104"/>
      <c r="D206" s="104"/>
      <c r="E206" s="105"/>
      <c r="F206" s="102"/>
      <c r="G206" s="101"/>
      <c r="H206" s="97">
        <f t="shared" si="1"/>
        <v>0</v>
      </c>
    </row>
    <row r="207" ht="15.75" customHeight="1">
      <c r="B207" s="103"/>
      <c r="C207" s="104"/>
      <c r="D207" s="104"/>
      <c r="E207" s="105"/>
      <c r="F207" s="102"/>
      <c r="G207" s="101"/>
      <c r="H207" s="97">
        <f t="shared" si="1"/>
        <v>0</v>
      </c>
    </row>
    <row r="208" ht="15.75" customHeight="1">
      <c r="B208" s="103"/>
      <c r="C208" s="104"/>
      <c r="D208" s="104"/>
      <c r="E208" s="105"/>
      <c r="F208" s="102"/>
      <c r="G208" s="101"/>
      <c r="H208" s="97">
        <f t="shared" si="1"/>
        <v>0</v>
      </c>
    </row>
    <row r="209" ht="15.75" customHeight="1">
      <c r="B209" s="103"/>
      <c r="C209" s="104"/>
      <c r="D209" s="104"/>
      <c r="E209" s="105"/>
      <c r="F209" s="102"/>
      <c r="G209" s="101"/>
      <c r="H209" s="97">
        <f t="shared" si="1"/>
        <v>0</v>
      </c>
    </row>
    <row r="210" ht="15.75" customHeight="1">
      <c r="B210" s="103"/>
      <c r="C210" s="104"/>
      <c r="D210" s="104"/>
      <c r="E210" s="105"/>
      <c r="F210" s="102"/>
      <c r="G210" s="101"/>
      <c r="H210" s="97">
        <f t="shared" si="1"/>
        <v>0</v>
      </c>
    </row>
    <row r="211" ht="15.75" customHeight="1">
      <c r="B211" s="103"/>
      <c r="C211" s="104"/>
      <c r="D211" s="104"/>
      <c r="E211" s="105"/>
      <c r="F211" s="102"/>
      <c r="G211" s="101"/>
      <c r="H211" s="97">
        <f t="shared" si="1"/>
        <v>0</v>
      </c>
    </row>
    <row r="212" ht="15.75" customHeight="1">
      <c r="B212" s="103"/>
      <c r="C212" s="104"/>
      <c r="D212" s="104"/>
      <c r="E212" s="105"/>
      <c r="F212" s="102"/>
      <c r="G212" s="101"/>
      <c r="H212" s="97">
        <f t="shared" si="1"/>
        <v>0</v>
      </c>
    </row>
    <row r="213" ht="15.75" customHeight="1">
      <c r="B213" s="103"/>
      <c r="C213" s="104"/>
      <c r="D213" s="104"/>
      <c r="E213" s="105"/>
      <c r="F213" s="102"/>
      <c r="G213" s="101"/>
      <c r="H213" s="97">
        <f t="shared" si="1"/>
        <v>0</v>
      </c>
    </row>
    <row r="214" ht="15.75" customHeight="1">
      <c r="B214" s="103"/>
      <c r="C214" s="104"/>
      <c r="D214" s="104"/>
      <c r="E214" s="105"/>
      <c r="F214" s="102"/>
      <c r="G214" s="101"/>
      <c r="H214" s="97">
        <f t="shared" si="1"/>
        <v>0</v>
      </c>
    </row>
    <row r="215" ht="15.75" customHeight="1">
      <c r="B215" s="103"/>
      <c r="C215" s="104"/>
      <c r="D215" s="104"/>
      <c r="E215" s="105"/>
      <c r="F215" s="102"/>
      <c r="G215" s="101"/>
      <c r="H215" s="97">
        <f t="shared" si="1"/>
        <v>0</v>
      </c>
    </row>
    <row r="216" ht="15.75" customHeight="1">
      <c r="B216" s="103"/>
      <c r="C216" s="104"/>
      <c r="D216" s="104"/>
      <c r="E216" s="105"/>
      <c r="F216" s="102"/>
      <c r="G216" s="101"/>
      <c r="H216" s="97">
        <f t="shared" si="1"/>
        <v>0</v>
      </c>
    </row>
    <row r="217" ht="15.75" customHeight="1">
      <c r="B217" s="103"/>
      <c r="C217" s="104"/>
      <c r="D217" s="104"/>
      <c r="E217" s="105"/>
      <c r="F217" s="102"/>
      <c r="G217" s="101"/>
      <c r="H217" s="97">
        <f t="shared" si="1"/>
        <v>0</v>
      </c>
    </row>
    <row r="218" ht="15.75" customHeight="1">
      <c r="B218" s="103"/>
      <c r="C218" s="104"/>
      <c r="D218" s="104"/>
      <c r="E218" s="105"/>
      <c r="F218" s="102"/>
      <c r="G218" s="101"/>
      <c r="H218" s="97">
        <f t="shared" si="1"/>
        <v>0</v>
      </c>
    </row>
    <row r="219" ht="15.75" customHeight="1">
      <c r="B219" s="103"/>
      <c r="C219" s="104"/>
      <c r="D219" s="104"/>
      <c r="E219" s="105"/>
      <c r="F219" s="102"/>
      <c r="G219" s="101"/>
      <c r="H219" s="97">
        <f t="shared" si="1"/>
        <v>0</v>
      </c>
    </row>
    <row r="220" ht="15.75" customHeight="1">
      <c r="B220" s="103"/>
      <c r="C220" s="104"/>
      <c r="D220" s="104"/>
      <c r="E220" s="105"/>
      <c r="F220" s="102"/>
      <c r="G220" s="101"/>
      <c r="H220" s="97">
        <f t="shared" si="1"/>
        <v>0</v>
      </c>
    </row>
    <row r="221" ht="15.75" customHeight="1">
      <c r="B221" s="103"/>
      <c r="C221" s="104"/>
      <c r="D221" s="104"/>
      <c r="E221" s="105"/>
      <c r="F221" s="102"/>
      <c r="G221" s="101"/>
      <c r="H221" s="97">
        <f t="shared" si="1"/>
        <v>0</v>
      </c>
    </row>
    <row r="222" ht="15.75" customHeight="1">
      <c r="B222" s="103"/>
      <c r="C222" s="104"/>
      <c r="D222" s="104"/>
      <c r="E222" s="105"/>
      <c r="F222" s="102"/>
      <c r="G222" s="101"/>
      <c r="H222" s="97">
        <f t="shared" si="1"/>
        <v>0</v>
      </c>
    </row>
    <row r="223" ht="15.75" customHeight="1">
      <c r="B223" s="103"/>
      <c r="C223" s="104"/>
      <c r="D223" s="104"/>
      <c r="E223" s="105"/>
      <c r="F223" s="102"/>
      <c r="G223" s="101"/>
      <c r="H223" s="97">
        <f t="shared" si="1"/>
        <v>0</v>
      </c>
    </row>
    <row r="224" ht="15.75" customHeight="1">
      <c r="B224" s="103"/>
      <c r="C224" s="104"/>
      <c r="D224" s="104"/>
      <c r="E224" s="105"/>
      <c r="F224" s="102"/>
      <c r="G224" s="101"/>
      <c r="H224" s="97">
        <f t="shared" si="1"/>
        <v>0</v>
      </c>
    </row>
    <row r="225" ht="15.75" customHeight="1">
      <c r="B225" s="103"/>
      <c r="C225" s="104"/>
      <c r="D225" s="104"/>
      <c r="E225" s="105"/>
      <c r="F225" s="102"/>
      <c r="G225" s="101"/>
      <c r="H225" s="97">
        <f t="shared" si="1"/>
        <v>0</v>
      </c>
    </row>
    <row r="226" ht="15.75" customHeight="1">
      <c r="B226" s="103"/>
      <c r="C226" s="104"/>
      <c r="D226" s="104"/>
      <c r="E226" s="105"/>
      <c r="F226" s="102"/>
      <c r="G226" s="101"/>
      <c r="H226" s="97">
        <f t="shared" si="1"/>
        <v>0</v>
      </c>
    </row>
    <row r="227" ht="15.75" customHeight="1">
      <c r="B227" s="103"/>
      <c r="C227" s="104"/>
      <c r="D227" s="104"/>
      <c r="E227" s="105"/>
      <c r="F227" s="102"/>
      <c r="G227" s="101"/>
      <c r="H227" s="97">
        <f t="shared" si="1"/>
        <v>0</v>
      </c>
    </row>
    <row r="228" ht="15.75" customHeight="1">
      <c r="B228" s="103"/>
      <c r="C228" s="104"/>
      <c r="D228" s="104"/>
      <c r="E228" s="105"/>
      <c r="F228" s="102"/>
      <c r="G228" s="101"/>
      <c r="H228" s="97">
        <f t="shared" si="1"/>
        <v>0</v>
      </c>
    </row>
    <row r="229" ht="15.75" customHeight="1">
      <c r="B229" s="103"/>
      <c r="C229" s="104"/>
      <c r="D229" s="104"/>
      <c r="E229" s="105"/>
      <c r="F229" s="102"/>
      <c r="G229" s="101"/>
      <c r="H229" s="97">
        <f t="shared" si="1"/>
        <v>0</v>
      </c>
    </row>
    <row r="230" ht="15.75" customHeight="1">
      <c r="B230" s="103"/>
      <c r="C230" s="104"/>
      <c r="D230" s="104"/>
      <c r="E230" s="105"/>
      <c r="F230" s="102"/>
      <c r="G230" s="101"/>
      <c r="H230" s="97">
        <f t="shared" si="1"/>
        <v>0</v>
      </c>
    </row>
    <row r="231" ht="15.75" customHeight="1">
      <c r="B231" s="103"/>
      <c r="C231" s="104"/>
      <c r="D231" s="104"/>
      <c r="E231" s="105"/>
      <c r="F231" s="102"/>
      <c r="G231" s="101"/>
      <c r="H231" s="97">
        <f t="shared" si="1"/>
        <v>0</v>
      </c>
    </row>
    <row r="232" ht="15.75" customHeight="1">
      <c r="B232" s="103"/>
      <c r="C232" s="104"/>
      <c r="D232" s="104"/>
      <c r="E232" s="105"/>
      <c r="F232" s="102"/>
      <c r="G232" s="101"/>
      <c r="H232" s="97">
        <f t="shared" si="1"/>
        <v>0</v>
      </c>
    </row>
    <row r="233" ht="15.75" customHeight="1">
      <c r="B233" s="103"/>
      <c r="C233" s="104"/>
      <c r="D233" s="104"/>
      <c r="E233" s="105"/>
      <c r="F233" s="102"/>
      <c r="G233" s="101"/>
      <c r="H233" s="97">
        <f t="shared" si="1"/>
        <v>0</v>
      </c>
    </row>
    <row r="234" ht="15.75" customHeight="1">
      <c r="B234" s="103"/>
      <c r="C234" s="104"/>
      <c r="D234" s="104"/>
      <c r="E234" s="105"/>
      <c r="F234" s="102"/>
      <c r="G234" s="101"/>
      <c r="H234" s="97">
        <f t="shared" si="1"/>
        <v>0</v>
      </c>
    </row>
    <row r="235" ht="15.75" customHeight="1">
      <c r="B235" s="103"/>
      <c r="C235" s="104"/>
      <c r="D235" s="104"/>
      <c r="E235" s="105"/>
      <c r="F235" s="102"/>
      <c r="G235" s="101"/>
      <c r="H235" s="97">
        <f t="shared" si="1"/>
        <v>0</v>
      </c>
    </row>
    <row r="236" ht="15.75" customHeight="1">
      <c r="B236" s="103"/>
      <c r="C236" s="104"/>
      <c r="D236" s="104"/>
      <c r="E236" s="105"/>
      <c r="F236" s="102"/>
      <c r="G236" s="101"/>
      <c r="H236" s="97">
        <f t="shared" si="1"/>
        <v>0</v>
      </c>
    </row>
    <row r="237" ht="15.75" customHeight="1">
      <c r="B237" s="103"/>
      <c r="C237" s="104"/>
      <c r="D237" s="104"/>
      <c r="E237" s="105"/>
      <c r="F237" s="102"/>
      <c r="G237" s="101"/>
      <c r="H237" s="97">
        <f t="shared" si="1"/>
        <v>0</v>
      </c>
    </row>
    <row r="238" ht="15.75" customHeight="1">
      <c r="B238" s="103"/>
      <c r="C238" s="104"/>
      <c r="D238" s="104"/>
      <c r="E238" s="105"/>
      <c r="F238" s="102"/>
      <c r="G238" s="101"/>
      <c r="H238" s="97">
        <f t="shared" si="1"/>
        <v>0</v>
      </c>
    </row>
    <row r="239" ht="15.75" customHeight="1">
      <c r="B239" s="103"/>
      <c r="C239" s="104"/>
      <c r="D239" s="104"/>
      <c r="E239" s="105"/>
      <c r="F239" s="102"/>
      <c r="G239" s="101"/>
      <c r="H239" s="97">
        <f t="shared" si="1"/>
        <v>0</v>
      </c>
    </row>
    <row r="240" ht="15.75" customHeight="1">
      <c r="B240" s="103"/>
      <c r="C240" s="104"/>
      <c r="D240" s="104"/>
      <c r="E240" s="105"/>
      <c r="F240" s="102"/>
      <c r="G240" s="101"/>
      <c r="H240" s="97">
        <f t="shared" si="1"/>
        <v>0</v>
      </c>
    </row>
    <row r="241" ht="15.75" customHeight="1">
      <c r="B241" s="103"/>
      <c r="C241" s="104"/>
      <c r="D241" s="104"/>
      <c r="E241" s="105"/>
      <c r="F241" s="102"/>
      <c r="G241" s="101"/>
      <c r="H241" s="97">
        <f t="shared" si="1"/>
        <v>0</v>
      </c>
    </row>
    <row r="242" ht="15.75" customHeight="1">
      <c r="B242" s="103"/>
      <c r="C242" s="104"/>
      <c r="D242" s="104"/>
      <c r="E242" s="105"/>
      <c r="F242" s="102"/>
      <c r="G242" s="101"/>
      <c r="H242" s="97">
        <f t="shared" si="1"/>
        <v>0</v>
      </c>
    </row>
    <row r="243" ht="15.75" customHeight="1">
      <c r="B243" s="103"/>
      <c r="C243" s="104"/>
      <c r="D243" s="104"/>
      <c r="E243" s="105"/>
      <c r="F243" s="102"/>
      <c r="G243" s="101"/>
      <c r="H243" s="97">
        <f t="shared" si="1"/>
        <v>0</v>
      </c>
    </row>
    <row r="244" ht="15.75" customHeight="1">
      <c r="B244" s="103"/>
      <c r="C244" s="104"/>
      <c r="D244" s="104"/>
      <c r="E244" s="105"/>
      <c r="F244" s="102"/>
      <c r="G244" s="101"/>
      <c r="H244" s="97">
        <f t="shared" si="1"/>
        <v>0</v>
      </c>
    </row>
    <row r="245" ht="15.75" customHeight="1">
      <c r="B245" s="103"/>
      <c r="C245" s="104"/>
      <c r="D245" s="104"/>
      <c r="E245" s="105"/>
      <c r="F245" s="102"/>
      <c r="G245" s="101"/>
      <c r="H245" s="97">
        <f t="shared" si="1"/>
        <v>0</v>
      </c>
    </row>
    <row r="246" ht="15.75" customHeight="1">
      <c r="B246" s="103"/>
      <c r="C246" s="104"/>
      <c r="D246" s="104"/>
      <c r="E246" s="105"/>
      <c r="F246" s="102"/>
      <c r="G246" s="101"/>
      <c r="H246" s="97">
        <f t="shared" si="1"/>
        <v>0</v>
      </c>
    </row>
    <row r="247" ht="15.75" customHeight="1">
      <c r="B247" s="103"/>
      <c r="C247" s="104"/>
      <c r="D247" s="104"/>
      <c r="E247" s="105"/>
      <c r="F247" s="102"/>
      <c r="G247" s="101"/>
      <c r="H247" s="97">
        <f t="shared" si="1"/>
        <v>0</v>
      </c>
    </row>
    <row r="248" ht="15.75" customHeight="1">
      <c r="B248" s="103"/>
      <c r="C248" s="104"/>
      <c r="D248" s="104"/>
      <c r="E248" s="105"/>
      <c r="F248" s="102"/>
      <c r="G248" s="101"/>
      <c r="H248" s="97">
        <f t="shared" si="1"/>
        <v>0</v>
      </c>
    </row>
    <row r="249" ht="15.75" customHeight="1">
      <c r="B249" s="103"/>
      <c r="C249" s="104"/>
      <c r="D249" s="104"/>
      <c r="E249" s="105"/>
      <c r="F249" s="102"/>
      <c r="G249" s="101"/>
      <c r="H249" s="97">
        <f t="shared" si="1"/>
        <v>0</v>
      </c>
    </row>
    <row r="250" ht="15.75" customHeight="1">
      <c r="B250" s="103"/>
      <c r="C250" s="104"/>
      <c r="D250" s="104"/>
      <c r="E250" s="105"/>
      <c r="F250" s="102"/>
      <c r="G250" s="101"/>
      <c r="H250" s="97">
        <f t="shared" si="1"/>
        <v>0</v>
      </c>
    </row>
    <row r="251" ht="15.75" customHeight="1">
      <c r="B251" s="103"/>
      <c r="C251" s="104"/>
      <c r="D251" s="104"/>
      <c r="E251" s="105"/>
      <c r="F251" s="102"/>
      <c r="G251" s="101"/>
      <c r="H251" s="97">
        <f t="shared" si="1"/>
        <v>0</v>
      </c>
    </row>
    <row r="252" ht="15.75" customHeight="1">
      <c r="B252" s="103"/>
      <c r="C252" s="104"/>
      <c r="D252" s="104"/>
      <c r="E252" s="105"/>
      <c r="F252" s="102"/>
      <c r="G252" s="101"/>
      <c r="H252" s="97">
        <f t="shared" si="1"/>
        <v>0</v>
      </c>
    </row>
    <row r="253" ht="15.75" customHeight="1">
      <c r="B253" s="103"/>
      <c r="C253" s="104"/>
      <c r="D253" s="104"/>
      <c r="E253" s="105"/>
      <c r="F253" s="102"/>
      <c r="G253" s="101"/>
      <c r="H253" s="97">
        <f t="shared" si="1"/>
        <v>0</v>
      </c>
    </row>
    <row r="254" ht="15.75" customHeight="1">
      <c r="B254" s="103"/>
      <c r="C254" s="104"/>
      <c r="D254" s="104"/>
      <c r="E254" s="105"/>
      <c r="F254" s="102"/>
      <c r="G254" s="101"/>
      <c r="H254" s="97">
        <f t="shared" si="1"/>
        <v>0</v>
      </c>
    </row>
    <row r="255" ht="15.75" customHeight="1">
      <c r="B255" s="103"/>
      <c r="C255" s="104"/>
      <c r="D255" s="104"/>
      <c r="E255" s="105"/>
      <c r="F255" s="102"/>
      <c r="G255" s="101"/>
      <c r="H255" s="97">
        <f t="shared" si="1"/>
        <v>0</v>
      </c>
    </row>
    <row r="256" ht="15.75" customHeight="1">
      <c r="B256" s="103"/>
      <c r="C256" s="104"/>
      <c r="D256" s="104"/>
      <c r="E256" s="105"/>
      <c r="F256" s="102"/>
      <c r="G256" s="101"/>
      <c r="H256" s="97">
        <f t="shared" si="1"/>
        <v>0</v>
      </c>
    </row>
    <row r="257" ht="15.75" customHeight="1">
      <c r="B257" s="103"/>
      <c r="C257" s="104"/>
      <c r="D257" s="104"/>
      <c r="E257" s="105"/>
      <c r="F257" s="102"/>
      <c r="G257" s="101"/>
      <c r="H257" s="97">
        <f t="shared" si="1"/>
        <v>0</v>
      </c>
    </row>
    <row r="258" ht="15.75" customHeight="1">
      <c r="B258" s="103"/>
      <c r="C258" s="104"/>
      <c r="D258" s="104"/>
      <c r="E258" s="105"/>
      <c r="F258" s="102"/>
      <c r="G258" s="101"/>
      <c r="H258" s="97">
        <f t="shared" si="1"/>
        <v>0</v>
      </c>
    </row>
    <row r="259" ht="15.75" customHeight="1">
      <c r="B259" s="103"/>
      <c r="C259" s="104"/>
      <c r="D259" s="104"/>
      <c r="E259" s="105"/>
      <c r="F259" s="102"/>
      <c r="G259" s="101"/>
      <c r="H259" s="97">
        <f t="shared" si="1"/>
        <v>0</v>
      </c>
    </row>
    <row r="260" ht="15.75" customHeight="1">
      <c r="B260" s="103"/>
      <c r="C260" s="104"/>
      <c r="D260" s="104"/>
      <c r="E260" s="105"/>
      <c r="F260" s="102"/>
      <c r="G260" s="101"/>
      <c r="H260" s="97">
        <f t="shared" si="1"/>
        <v>0</v>
      </c>
    </row>
    <row r="261" ht="15.75" customHeight="1">
      <c r="B261" s="103"/>
      <c r="C261" s="104"/>
      <c r="D261" s="104"/>
      <c r="E261" s="105"/>
      <c r="F261" s="102"/>
      <c r="G261" s="101"/>
      <c r="H261" s="97">
        <f t="shared" si="1"/>
        <v>0</v>
      </c>
    </row>
    <row r="262" ht="15.75" customHeight="1">
      <c r="B262" s="103"/>
      <c r="C262" s="104"/>
      <c r="D262" s="104"/>
      <c r="E262" s="105"/>
      <c r="F262" s="102"/>
      <c r="G262" s="101"/>
      <c r="H262" s="97">
        <f t="shared" si="1"/>
        <v>0</v>
      </c>
    </row>
    <row r="263" ht="15.75" customHeight="1">
      <c r="B263" s="103"/>
      <c r="C263" s="104"/>
      <c r="D263" s="104"/>
      <c r="E263" s="105"/>
      <c r="F263" s="102"/>
      <c r="G263" s="101"/>
      <c r="H263" s="97">
        <f t="shared" si="1"/>
        <v>0</v>
      </c>
    </row>
    <row r="264" ht="15.75" customHeight="1">
      <c r="B264" s="103"/>
      <c r="C264" s="104"/>
      <c r="D264" s="104"/>
      <c r="E264" s="105"/>
      <c r="F264" s="102"/>
      <c r="G264" s="101"/>
      <c r="H264" s="97">
        <f t="shared" si="1"/>
        <v>0</v>
      </c>
    </row>
    <row r="265" ht="15.75" customHeight="1">
      <c r="B265" s="103"/>
      <c r="C265" s="104"/>
      <c r="D265" s="104"/>
      <c r="E265" s="105"/>
      <c r="F265" s="102"/>
      <c r="G265" s="101"/>
      <c r="H265" s="97">
        <f t="shared" si="1"/>
        <v>0</v>
      </c>
    </row>
    <row r="266" ht="15.75" customHeight="1">
      <c r="B266" s="103"/>
      <c r="C266" s="104"/>
      <c r="D266" s="104"/>
      <c r="E266" s="105"/>
      <c r="F266" s="102"/>
      <c r="G266" s="101"/>
      <c r="H266" s="97">
        <f t="shared" si="1"/>
        <v>0</v>
      </c>
    </row>
    <row r="267" ht="15.75" customHeight="1">
      <c r="B267" s="103"/>
      <c r="C267" s="104"/>
      <c r="D267" s="104"/>
      <c r="E267" s="105"/>
      <c r="F267" s="102"/>
      <c r="G267" s="101"/>
      <c r="H267" s="97">
        <f t="shared" si="1"/>
        <v>0</v>
      </c>
    </row>
    <row r="268" ht="15.75" customHeight="1">
      <c r="B268" s="103"/>
      <c r="C268" s="104"/>
      <c r="D268" s="104"/>
      <c r="E268" s="105"/>
      <c r="F268" s="102"/>
      <c r="G268" s="101"/>
      <c r="H268" s="97">
        <f t="shared" si="1"/>
        <v>0</v>
      </c>
    </row>
    <row r="269" ht="15.75" customHeight="1">
      <c r="B269" s="103"/>
      <c r="C269" s="104"/>
      <c r="D269" s="104"/>
      <c r="E269" s="105"/>
      <c r="F269" s="102"/>
      <c r="G269" s="101"/>
      <c r="H269" s="97">
        <f t="shared" si="1"/>
        <v>0</v>
      </c>
    </row>
    <row r="270" ht="15.75" customHeight="1">
      <c r="B270" s="103"/>
      <c r="C270" s="104"/>
      <c r="D270" s="104"/>
      <c r="E270" s="105"/>
      <c r="F270" s="102"/>
      <c r="G270" s="101"/>
      <c r="H270" s="97">
        <f t="shared" si="1"/>
        <v>0</v>
      </c>
    </row>
    <row r="271" ht="15.75" customHeight="1">
      <c r="B271" s="103"/>
      <c r="C271" s="104"/>
      <c r="D271" s="104"/>
      <c r="E271" s="105"/>
      <c r="F271" s="102"/>
      <c r="G271" s="101"/>
      <c r="H271" s="97">
        <f t="shared" si="1"/>
        <v>0</v>
      </c>
    </row>
    <row r="272" ht="15.75" customHeight="1">
      <c r="B272" s="103"/>
      <c r="C272" s="104"/>
      <c r="D272" s="104"/>
      <c r="E272" s="105"/>
      <c r="F272" s="102"/>
      <c r="G272" s="101"/>
      <c r="H272" s="97">
        <f t="shared" si="1"/>
        <v>0</v>
      </c>
    </row>
    <row r="273" ht="15.75" customHeight="1">
      <c r="B273" s="103"/>
      <c r="C273" s="104"/>
      <c r="D273" s="104"/>
      <c r="E273" s="105"/>
      <c r="F273" s="102"/>
      <c r="G273" s="101"/>
      <c r="H273" s="97">
        <f t="shared" si="1"/>
        <v>0</v>
      </c>
    </row>
    <row r="274" ht="15.75" customHeight="1">
      <c r="B274" s="103"/>
      <c r="C274" s="104"/>
      <c r="D274" s="104"/>
      <c r="E274" s="105"/>
      <c r="F274" s="102"/>
      <c r="G274" s="101"/>
      <c r="H274" s="97">
        <f t="shared" si="1"/>
        <v>0</v>
      </c>
    </row>
    <row r="275" ht="15.75" customHeight="1">
      <c r="B275" s="103"/>
      <c r="C275" s="104"/>
      <c r="D275" s="104"/>
      <c r="E275" s="105"/>
      <c r="F275" s="102"/>
      <c r="G275" s="101"/>
      <c r="H275" s="97">
        <f t="shared" si="1"/>
        <v>0</v>
      </c>
    </row>
    <row r="276" ht="15.75" customHeight="1">
      <c r="B276" s="103"/>
      <c r="C276" s="104"/>
      <c r="D276" s="104"/>
      <c r="E276" s="105"/>
      <c r="F276" s="102"/>
      <c r="G276" s="101"/>
      <c r="H276" s="97">
        <f t="shared" si="1"/>
        <v>0</v>
      </c>
    </row>
    <row r="277" ht="15.75" customHeight="1">
      <c r="B277" s="103"/>
      <c r="C277" s="104"/>
      <c r="D277" s="104"/>
      <c r="E277" s="105"/>
      <c r="F277" s="102"/>
      <c r="G277" s="101"/>
      <c r="H277" s="97">
        <f t="shared" si="1"/>
        <v>0</v>
      </c>
    </row>
    <row r="278" ht="15.75" customHeight="1">
      <c r="B278" s="103"/>
      <c r="C278" s="104"/>
      <c r="D278" s="104"/>
      <c r="E278" s="105"/>
      <c r="F278" s="102"/>
      <c r="G278" s="101"/>
      <c r="H278" s="97">
        <f t="shared" si="1"/>
        <v>0</v>
      </c>
    </row>
    <row r="279" ht="15.75" customHeight="1">
      <c r="B279" s="103"/>
      <c r="C279" s="104"/>
      <c r="D279" s="104"/>
      <c r="E279" s="105"/>
      <c r="F279" s="102"/>
      <c r="G279" s="101"/>
      <c r="H279" s="97">
        <f t="shared" si="1"/>
        <v>0</v>
      </c>
    </row>
    <row r="280" ht="15.75" customHeight="1">
      <c r="B280" s="103"/>
      <c r="C280" s="104"/>
      <c r="D280" s="104"/>
      <c r="E280" s="105"/>
      <c r="F280" s="102"/>
      <c r="G280" s="101"/>
      <c r="H280" s="97">
        <f t="shared" si="1"/>
        <v>0</v>
      </c>
    </row>
    <row r="281" ht="15.75" customHeight="1">
      <c r="B281" s="103"/>
      <c r="C281" s="104"/>
      <c r="D281" s="104"/>
      <c r="E281" s="105"/>
      <c r="F281" s="102"/>
      <c r="G281" s="101"/>
      <c r="H281" s="97">
        <f t="shared" si="1"/>
        <v>0</v>
      </c>
    </row>
    <row r="282" ht="15.75" customHeight="1">
      <c r="B282" s="103"/>
      <c r="C282" s="104"/>
      <c r="D282" s="104"/>
      <c r="E282" s="105"/>
      <c r="F282" s="102"/>
      <c r="G282" s="101"/>
      <c r="H282" s="97">
        <f t="shared" si="1"/>
        <v>0</v>
      </c>
    </row>
    <row r="283" ht="15.75" customHeight="1">
      <c r="B283" s="103"/>
      <c r="C283" s="104"/>
      <c r="D283" s="104"/>
      <c r="E283" s="105"/>
      <c r="F283" s="102"/>
      <c r="G283" s="101"/>
      <c r="H283" s="97">
        <f t="shared" si="1"/>
        <v>0</v>
      </c>
    </row>
    <row r="284" ht="15.75" customHeight="1">
      <c r="B284" s="103"/>
      <c r="C284" s="104"/>
      <c r="D284" s="104"/>
      <c r="E284" s="105"/>
      <c r="F284" s="102"/>
      <c r="G284" s="101"/>
      <c r="H284" s="97">
        <f t="shared" si="1"/>
        <v>0</v>
      </c>
    </row>
    <row r="285" ht="15.75" customHeight="1">
      <c r="B285" s="103"/>
      <c r="C285" s="104"/>
      <c r="D285" s="104"/>
      <c r="E285" s="105"/>
      <c r="F285" s="102"/>
      <c r="G285" s="101"/>
      <c r="H285" s="97">
        <f t="shared" si="1"/>
        <v>0</v>
      </c>
    </row>
    <row r="286" ht="15.75" customHeight="1">
      <c r="B286" s="103"/>
      <c r="C286" s="104"/>
      <c r="D286" s="104"/>
      <c r="E286" s="105"/>
      <c r="F286" s="102"/>
      <c r="G286" s="101"/>
      <c r="H286" s="97">
        <f t="shared" si="1"/>
        <v>0</v>
      </c>
    </row>
    <row r="287" ht="15.75" customHeight="1">
      <c r="B287" s="103"/>
      <c r="C287" s="104"/>
      <c r="D287" s="104"/>
      <c r="E287" s="105"/>
      <c r="F287" s="102"/>
      <c r="G287" s="101"/>
      <c r="H287" s="97">
        <f t="shared" si="1"/>
        <v>0</v>
      </c>
    </row>
    <row r="288" ht="15.75" customHeight="1">
      <c r="B288" s="103"/>
      <c r="C288" s="104"/>
      <c r="D288" s="104"/>
      <c r="E288" s="105"/>
      <c r="F288" s="102"/>
      <c r="G288" s="101"/>
      <c r="H288" s="97">
        <f t="shared" si="1"/>
        <v>0</v>
      </c>
    </row>
    <row r="289" ht="15.75" customHeight="1">
      <c r="B289" s="103"/>
      <c r="C289" s="104"/>
      <c r="D289" s="104"/>
      <c r="E289" s="105"/>
      <c r="F289" s="102"/>
      <c r="G289" s="101"/>
      <c r="H289" s="97">
        <f t="shared" si="1"/>
        <v>0</v>
      </c>
    </row>
    <row r="290" ht="15.75" customHeight="1">
      <c r="B290" s="103"/>
      <c r="C290" s="104"/>
      <c r="D290" s="104"/>
      <c r="E290" s="105"/>
      <c r="F290" s="102"/>
      <c r="G290" s="101"/>
      <c r="H290" s="97">
        <f t="shared" si="1"/>
        <v>0</v>
      </c>
    </row>
    <row r="291" ht="15.75" customHeight="1">
      <c r="B291" s="103"/>
      <c r="C291" s="104"/>
      <c r="D291" s="104"/>
      <c r="E291" s="105"/>
      <c r="F291" s="102"/>
      <c r="G291" s="101"/>
      <c r="H291" s="97">
        <f t="shared" si="1"/>
        <v>0</v>
      </c>
    </row>
    <row r="292" ht="15.75" customHeight="1">
      <c r="B292" s="103"/>
      <c r="C292" s="104"/>
      <c r="D292" s="104"/>
      <c r="E292" s="105"/>
      <c r="F292" s="102"/>
      <c r="G292" s="101"/>
      <c r="H292" s="97">
        <f t="shared" si="1"/>
        <v>0</v>
      </c>
    </row>
    <row r="293" ht="15.75" customHeight="1">
      <c r="B293" s="103"/>
      <c r="C293" s="104"/>
      <c r="D293" s="104"/>
      <c r="E293" s="105"/>
      <c r="F293" s="102"/>
      <c r="G293" s="101"/>
      <c r="H293" s="97">
        <f t="shared" si="1"/>
        <v>0</v>
      </c>
    </row>
    <row r="294" ht="15.75" customHeight="1">
      <c r="B294" s="103"/>
      <c r="C294" s="104"/>
      <c r="D294" s="104"/>
      <c r="E294" s="105"/>
      <c r="F294" s="102"/>
      <c r="G294" s="101"/>
      <c r="H294" s="97">
        <f t="shared" si="1"/>
        <v>0</v>
      </c>
    </row>
    <row r="295" ht="15.75" customHeight="1">
      <c r="B295" s="103"/>
      <c r="C295" s="104"/>
      <c r="D295" s="104"/>
      <c r="E295" s="105"/>
      <c r="F295" s="102"/>
      <c r="G295" s="101"/>
      <c r="H295" s="97">
        <f t="shared" si="1"/>
        <v>0</v>
      </c>
    </row>
    <row r="296" ht="15.75" customHeight="1">
      <c r="B296" s="103"/>
      <c r="C296" s="104"/>
      <c r="D296" s="104"/>
      <c r="E296" s="105"/>
      <c r="F296" s="102"/>
      <c r="G296" s="101"/>
      <c r="H296" s="97">
        <f t="shared" si="1"/>
        <v>0</v>
      </c>
    </row>
    <row r="297" ht="15.75" customHeight="1">
      <c r="B297" s="103"/>
      <c r="C297" s="104"/>
      <c r="D297" s="104"/>
      <c r="E297" s="105"/>
      <c r="F297" s="102"/>
      <c r="G297" s="101"/>
      <c r="H297" s="97">
        <f t="shared" si="1"/>
        <v>0</v>
      </c>
    </row>
    <row r="298" ht="15.75" customHeight="1">
      <c r="B298" s="103"/>
      <c r="C298" s="104"/>
      <c r="D298" s="104"/>
      <c r="E298" s="105"/>
      <c r="F298" s="102"/>
      <c r="G298" s="101"/>
      <c r="H298" s="97">
        <f t="shared" si="1"/>
        <v>0</v>
      </c>
    </row>
    <row r="299" ht="15.75" customHeight="1">
      <c r="B299" s="103"/>
      <c r="C299" s="104"/>
      <c r="D299" s="104"/>
      <c r="E299" s="105"/>
      <c r="F299" s="102"/>
      <c r="G299" s="101"/>
      <c r="H299" s="97">
        <f t="shared" si="1"/>
        <v>0</v>
      </c>
    </row>
    <row r="300" ht="15.75" customHeight="1">
      <c r="B300" s="103"/>
      <c r="C300" s="104"/>
      <c r="D300" s="104"/>
      <c r="E300" s="105"/>
      <c r="F300" s="102"/>
      <c r="G300" s="101"/>
      <c r="H300" s="97">
        <f t="shared" si="1"/>
        <v>0</v>
      </c>
    </row>
    <row r="301" ht="15.75" customHeight="1">
      <c r="B301" s="106"/>
      <c r="C301" s="107"/>
      <c r="D301" s="107"/>
      <c r="E301" s="108"/>
      <c r="F301" s="109"/>
      <c r="G301" s="110"/>
      <c r="H301" s="111">
        <f t="shared" si="1"/>
        <v>0</v>
      </c>
    </row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list" allowBlank="1" sqref="D7:D300">
      <formula1>FORN!$B$7:$B$300</formula1>
    </dataValidation>
  </dataValidations>
  <hyperlinks>
    <hyperlink display="Dúvidas?" location="'Instruções'!A1" ref="J1"/>
  </hyperlinks>
  <printOptions/>
  <pageMargins bottom="0.787401575" footer="0.0" header="0.0" left="0.511811024" right="0.511811024" top="0.787401575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4.43"/>
    <col customWidth="1" min="2" max="2" width="18.0"/>
    <col customWidth="1" min="3" max="3" width="21.57"/>
    <col customWidth="1" min="4" max="4" width="18.0"/>
    <col customWidth="1" min="5" max="5" width="19.14"/>
    <col customWidth="1" min="6" max="6" width="17.14"/>
    <col customWidth="1" min="7" max="7" width="16.14"/>
    <col customWidth="1" min="8" max="8" width="17.43"/>
    <col customWidth="1" min="9" max="9" width="16.86"/>
    <col customWidth="1" min="10" max="10" width="16.14"/>
    <col customWidth="1" min="11" max="11" width="11.57"/>
    <col customWidth="1" min="12" max="12" width="12.57"/>
    <col customWidth="1" min="13" max="13" width="8.71"/>
    <col customWidth="1" min="14" max="14" width="12.43"/>
    <col customWidth="1" min="15" max="25" width="8.71"/>
  </cols>
  <sheetData>
    <row r="1" ht="48.75" customHeight="1">
      <c r="A1" s="37"/>
      <c r="B1" s="38" t="s">
        <v>57</v>
      </c>
      <c r="D1" s="2"/>
      <c r="E1" s="2"/>
      <c r="F1" s="2"/>
      <c r="G1" s="112"/>
      <c r="H1" s="2"/>
      <c r="I1" s="2"/>
      <c r="J1" s="36"/>
      <c r="K1" s="40" t="s">
        <v>23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3.75" customHeight="1">
      <c r="A2" s="24"/>
      <c r="B2" s="24"/>
      <c r="C2" s="24"/>
      <c r="D2" s="24"/>
      <c r="E2" s="24"/>
      <c r="F2" s="24"/>
      <c r="G2" s="113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ht="15.0" customHeight="1">
      <c r="G3" s="114"/>
    </row>
    <row r="4" ht="15.0" customHeight="1">
      <c r="G4" s="114"/>
    </row>
    <row r="5" ht="15.0" customHeight="1">
      <c r="B5" s="46"/>
      <c r="C5" s="47"/>
      <c r="D5" s="47"/>
      <c r="E5" s="47"/>
      <c r="F5" s="47"/>
      <c r="G5" s="114"/>
      <c r="H5" s="115"/>
      <c r="I5" s="47"/>
    </row>
    <row r="6" ht="35.25" customHeight="1">
      <c r="B6" s="85" t="s">
        <v>58</v>
      </c>
      <c r="C6" s="85" t="s">
        <v>59</v>
      </c>
      <c r="D6" s="85" t="s">
        <v>53</v>
      </c>
      <c r="E6" s="85" t="s">
        <v>60</v>
      </c>
      <c r="F6" s="85" t="s">
        <v>61</v>
      </c>
      <c r="G6" s="116" t="s">
        <v>32</v>
      </c>
      <c r="H6" s="85" t="s">
        <v>62</v>
      </c>
      <c r="I6" s="85" t="s">
        <v>63</v>
      </c>
      <c r="J6" s="117" t="s">
        <v>64</v>
      </c>
    </row>
    <row r="7" ht="15.75" customHeight="1">
      <c r="B7" s="118">
        <v>44197.0</v>
      </c>
      <c r="C7" s="88" t="s">
        <v>33</v>
      </c>
      <c r="D7" s="88">
        <v>3.0</v>
      </c>
      <c r="E7" s="89"/>
      <c r="F7" s="119"/>
      <c r="G7" s="120">
        <v>2.0</v>
      </c>
      <c r="H7" s="121">
        <f>'SAÍDAS'!$D7-'SAÍDAS'!$E7</f>
        <v>3</v>
      </c>
      <c r="I7" s="122">
        <f>SUMIFS(ENTRADAS!$E$7:$E$1000,ENTRADAS!$B$7:$B$1000,"&lt;=" &amp; 'SAÍDAS'!$B7,ENTRADAS!$C$7:$C$1000,'SAÍDAS'!$C7)-SUMIFS('SAÍDAS'!$H$7:$H$300,'SAÍDAS'!$B$7:$B$300,"&lt;=" &amp; 'SAÍDAS'!$B7,'SAÍDAS'!$C$7:$C$300,'SAÍDAS'!$C7)</f>
        <v>17</v>
      </c>
      <c r="J7" s="123">
        <f t="shared" ref="J7:J330" si="1">G7*H7</f>
        <v>6</v>
      </c>
      <c r="K7" s="61"/>
      <c r="O7" s="48"/>
    </row>
    <row r="8">
      <c r="B8" s="124">
        <v>44198.0</v>
      </c>
      <c r="C8" s="95" t="s">
        <v>33</v>
      </c>
      <c r="D8" s="95">
        <v>2.0</v>
      </c>
      <c r="E8" s="99"/>
      <c r="F8" s="125"/>
      <c r="G8" s="126">
        <v>2.0</v>
      </c>
      <c r="H8" s="127">
        <f>'SAÍDAS'!$D8-'SAÍDAS'!$E8</f>
        <v>2</v>
      </c>
      <c r="I8" s="128">
        <f>SUMIFS(ENTRADAS!$E$7:$E$1000,ENTRADAS!$B$7:$B$1000,"&lt;=" &amp; 'SAÍDAS'!$B8,ENTRADAS!$C$7:$C$1000,'SAÍDAS'!$C8)-SUMIFS('SAÍDAS'!$H$7:$H$300,'SAÍDAS'!$B$7:$B$300,"&lt;=" &amp; 'SAÍDAS'!$B8,'SAÍDAS'!$C$7:$C$300,'SAÍDAS'!$C8)</f>
        <v>15</v>
      </c>
      <c r="J8" s="129">
        <f t="shared" si="1"/>
        <v>4</v>
      </c>
      <c r="K8" s="61"/>
      <c r="O8" s="48"/>
    </row>
    <row r="9">
      <c r="B9" s="124">
        <v>44202.0</v>
      </c>
      <c r="C9" s="99" t="s">
        <v>33</v>
      </c>
      <c r="D9" s="95">
        <v>2.0</v>
      </c>
      <c r="E9" s="99">
        <v>1.0</v>
      </c>
      <c r="F9" s="125">
        <v>44203.0</v>
      </c>
      <c r="G9" s="126">
        <v>2.0</v>
      </c>
      <c r="H9" s="127">
        <f>'SAÍDAS'!$D9-'SAÍDAS'!$E9</f>
        <v>1</v>
      </c>
      <c r="I9" s="128">
        <f>SUMIFS(ENTRADAS!$E$7:$E$1000,ENTRADAS!$B$7:$B$1000,"&lt;=" &amp; 'SAÍDAS'!$B9,ENTRADAS!$C$7:$C$1000,'SAÍDAS'!$C9)-SUMIFS('SAÍDAS'!$H$7:$H$300,'SAÍDAS'!$B$7:$B$300,"&lt;=" &amp; 'SAÍDAS'!$B9,'SAÍDAS'!$C$7:$C$300,'SAÍDAS'!$C9)</f>
        <v>14</v>
      </c>
      <c r="J9" s="129">
        <f t="shared" si="1"/>
        <v>2</v>
      </c>
      <c r="K9" s="61"/>
      <c r="O9" s="48"/>
    </row>
    <row r="10">
      <c r="B10" s="130">
        <v>44989.0</v>
      </c>
      <c r="C10" s="95" t="s">
        <v>36</v>
      </c>
      <c r="D10" s="95">
        <v>1.0</v>
      </c>
      <c r="E10" s="95">
        <v>0.0</v>
      </c>
      <c r="F10" s="125"/>
      <c r="G10" s="126">
        <v>35.0</v>
      </c>
      <c r="H10" s="127">
        <f>'SAÍDAS'!$D10-'SAÍDAS'!$E10</f>
        <v>1</v>
      </c>
      <c r="I10" s="128">
        <f>SUMIFS(ENTRADAS!$E$7:$E$1000,ENTRADAS!$B$7:$B$1000,"&lt;=" &amp; 'SAÍDAS'!$B10,ENTRADAS!$C$7:$C$1000,'SAÍDAS'!$C10)-SUMIFS('SAÍDAS'!$H$7:$H$300,'SAÍDAS'!$B$7:$B$300,"&lt;=" &amp; 'SAÍDAS'!$B10,'SAÍDAS'!$C$7:$C$300,'SAÍDAS'!$C10)</f>
        <v>7</v>
      </c>
      <c r="J10" s="129">
        <f t="shared" si="1"/>
        <v>35</v>
      </c>
      <c r="K10" s="61"/>
      <c r="O10" s="48"/>
    </row>
    <row r="11">
      <c r="B11" s="124"/>
      <c r="C11" s="99"/>
      <c r="D11" s="99"/>
      <c r="E11" s="99"/>
      <c r="F11" s="125"/>
      <c r="G11" s="131"/>
      <c r="H11" s="127">
        <f>'SAÍDAS'!$D11-'SAÍDAS'!$E11</f>
        <v>0</v>
      </c>
      <c r="I11" s="128">
        <f>SUMIFS(ENTRADAS!$E$7:$E$1000,ENTRADAS!$B$7:$B$1000,"&lt;=" &amp; 'SAÍDAS'!$B11,ENTRADAS!$C$7:$C$1000,'SAÍDAS'!$C11)-SUMIFS('SAÍDAS'!$H$7:$H$300,'SAÍDAS'!$B$7:$B$300,"&lt;=" &amp; 'SAÍDAS'!$B11,'SAÍDAS'!$C$7:$C$300,'SAÍDAS'!$C11)</f>
        <v>0</v>
      </c>
      <c r="J11" s="129">
        <f t="shared" si="1"/>
        <v>0</v>
      </c>
      <c r="K11" s="61"/>
      <c r="O11" s="48"/>
    </row>
    <row r="12">
      <c r="B12" s="124"/>
      <c r="C12" s="99"/>
      <c r="D12" s="99"/>
      <c r="E12" s="99"/>
      <c r="F12" s="125"/>
      <c r="G12" s="131"/>
      <c r="H12" s="127">
        <f>'SAÍDAS'!$D12-'SAÍDAS'!$E12</f>
        <v>0</v>
      </c>
      <c r="I12" s="128">
        <f>SUMIFS(ENTRADAS!$E$7:$E$1000,ENTRADAS!$B$7:$B$1000,"&lt;=" &amp; 'SAÍDAS'!$B12,ENTRADAS!$C$7:$C$1000,'SAÍDAS'!$C12)-SUMIFS('SAÍDAS'!$H$7:$H$300,'SAÍDAS'!$B$7:$B$300,"&lt;=" &amp; 'SAÍDAS'!$B12,'SAÍDAS'!$C$7:$C$300,'SAÍDAS'!$C12)</f>
        <v>0</v>
      </c>
      <c r="J12" s="129">
        <f t="shared" si="1"/>
        <v>0</v>
      </c>
      <c r="K12" s="61"/>
      <c r="O12" s="48"/>
    </row>
    <row r="13">
      <c r="B13" s="124"/>
      <c r="C13" s="99"/>
      <c r="D13" s="99"/>
      <c r="E13" s="99"/>
      <c r="F13" s="125"/>
      <c r="G13" s="131"/>
      <c r="H13" s="127">
        <f>'SAÍDAS'!$D13-'SAÍDAS'!$E13</f>
        <v>0</v>
      </c>
      <c r="I13" s="128">
        <f>SUMIFS(ENTRADAS!$E$7:$E$1000,ENTRADAS!$B$7:$B$1000,"&lt;=" &amp; 'SAÍDAS'!$B13,ENTRADAS!$C$7:$C$1000,'SAÍDAS'!$C13)-SUMIFS('SAÍDAS'!$H$7:$H$300,'SAÍDAS'!$B$7:$B$300,"&lt;=" &amp; 'SAÍDAS'!$B13,'SAÍDAS'!$C$7:$C$300,'SAÍDAS'!$C13)</f>
        <v>0</v>
      </c>
      <c r="J13" s="129">
        <f t="shared" si="1"/>
        <v>0</v>
      </c>
      <c r="K13" s="61"/>
    </row>
    <row r="14">
      <c r="B14" s="124"/>
      <c r="C14" s="99"/>
      <c r="D14" s="99"/>
      <c r="E14" s="99"/>
      <c r="F14" s="125"/>
      <c r="G14" s="131"/>
      <c r="H14" s="127">
        <f>'SAÍDAS'!$D14-'SAÍDAS'!$E14</f>
        <v>0</v>
      </c>
      <c r="I14" s="128">
        <f>SUMIFS(ENTRADAS!$E$7:$E$1000,ENTRADAS!$B$7:$B$1000,"&lt;=" &amp; 'SAÍDAS'!$B14,ENTRADAS!$C$7:$C$1000,'SAÍDAS'!$C14)-SUMIFS('SAÍDAS'!$H$7:$H$300,'SAÍDAS'!$B$7:$B$300,"&lt;=" &amp; 'SAÍDAS'!$B14,'SAÍDAS'!$C$7:$C$300,'SAÍDAS'!$C14)</f>
        <v>0</v>
      </c>
      <c r="J14" s="129">
        <f t="shared" si="1"/>
        <v>0</v>
      </c>
      <c r="K14" s="61"/>
    </row>
    <row r="15">
      <c r="B15" s="124"/>
      <c r="C15" s="99"/>
      <c r="D15" s="99"/>
      <c r="E15" s="99"/>
      <c r="F15" s="125"/>
      <c r="G15" s="131"/>
      <c r="H15" s="127">
        <f>'SAÍDAS'!$D15-'SAÍDAS'!$E15</f>
        <v>0</v>
      </c>
      <c r="I15" s="128">
        <f>SUMIFS(ENTRADAS!$E$7:$E$1000,ENTRADAS!$B$7:$B$1000,"&lt;=" &amp; 'SAÍDAS'!$B15,ENTRADAS!$C$7:$C$1000,'SAÍDAS'!$C15)-SUMIFS('SAÍDAS'!$H$7:$H$300,'SAÍDAS'!$B$7:$B$300,"&lt;=" &amp; 'SAÍDAS'!$B15,'SAÍDAS'!$C$7:$C$300,'SAÍDAS'!$C15)</f>
        <v>0</v>
      </c>
      <c r="J15" s="129">
        <f t="shared" si="1"/>
        <v>0</v>
      </c>
      <c r="K15" s="61"/>
    </row>
    <row r="16">
      <c r="B16" s="124"/>
      <c r="C16" s="99"/>
      <c r="D16" s="99"/>
      <c r="E16" s="99"/>
      <c r="F16" s="125"/>
      <c r="G16" s="131"/>
      <c r="H16" s="127">
        <f>'SAÍDAS'!$D16-'SAÍDAS'!$E16</f>
        <v>0</v>
      </c>
      <c r="I16" s="128">
        <f>SUMIFS(ENTRADAS!$E$7:$E$1000,ENTRADAS!$B$7:$B$1000,"&lt;=" &amp; 'SAÍDAS'!$B16,ENTRADAS!$C$7:$C$1000,'SAÍDAS'!$C16)-SUMIFS('SAÍDAS'!$H$7:$H$300,'SAÍDAS'!$B$7:$B$300,"&lt;=" &amp; 'SAÍDAS'!$B16,'SAÍDAS'!$C$7:$C$300,'SAÍDAS'!$C16)</f>
        <v>0</v>
      </c>
      <c r="J16" s="129">
        <f t="shared" si="1"/>
        <v>0</v>
      </c>
      <c r="K16" s="61"/>
    </row>
    <row r="17">
      <c r="B17" s="124"/>
      <c r="C17" s="99"/>
      <c r="D17" s="99"/>
      <c r="E17" s="99"/>
      <c r="F17" s="125"/>
      <c r="G17" s="131"/>
      <c r="H17" s="127">
        <f>'SAÍDAS'!$D17-'SAÍDAS'!$E17</f>
        <v>0</v>
      </c>
      <c r="I17" s="128">
        <f>SUMIFS(ENTRADAS!$E$7:$E$1000,ENTRADAS!$B$7:$B$1000,"&lt;=" &amp; 'SAÍDAS'!$B17,ENTRADAS!$C$7:$C$1000,'SAÍDAS'!$C17)-SUMIFS('SAÍDAS'!$H$7:$H$300,'SAÍDAS'!$B$7:$B$300,"&lt;=" &amp; 'SAÍDAS'!$B17,'SAÍDAS'!$C$7:$C$300,'SAÍDAS'!$C17)</f>
        <v>0</v>
      </c>
      <c r="J17" s="129">
        <f t="shared" si="1"/>
        <v>0</v>
      </c>
      <c r="K17" s="61"/>
    </row>
    <row r="18" ht="15.75" customHeight="1">
      <c r="B18" s="124"/>
      <c r="C18" s="99"/>
      <c r="D18" s="99"/>
      <c r="E18" s="99"/>
      <c r="F18" s="125"/>
      <c r="G18" s="131"/>
      <c r="H18" s="127">
        <f>'SAÍDAS'!$D18-'SAÍDAS'!$E18</f>
        <v>0</v>
      </c>
      <c r="I18" s="128">
        <f>SUMIFS(ENTRADAS!$E$7:$E$1000,ENTRADAS!$B$7:$B$1000,"&lt;=" &amp; 'SAÍDAS'!$B18,ENTRADAS!$C$7:$C$1000,'SAÍDAS'!$C18)-SUMIFS('SAÍDAS'!$H$7:$H$300,'SAÍDAS'!$B$7:$B$300,"&lt;=" &amp; 'SAÍDAS'!$B18,'SAÍDAS'!$C$7:$C$300,'SAÍDAS'!$C18)</f>
        <v>0</v>
      </c>
      <c r="J18" s="129">
        <f t="shared" si="1"/>
        <v>0</v>
      </c>
      <c r="K18" s="61"/>
    </row>
    <row r="19" ht="15.75" customHeight="1">
      <c r="B19" s="124"/>
      <c r="C19" s="99"/>
      <c r="D19" s="99"/>
      <c r="E19" s="99"/>
      <c r="F19" s="125"/>
      <c r="G19" s="131"/>
      <c r="H19" s="127">
        <f>'SAÍDAS'!$D19-'SAÍDAS'!$E19</f>
        <v>0</v>
      </c>
      <c r="I19" s="128">
        <f>SUMIFS(ENTRADAS!$E$7:$E$1000,ENTRADAS!$B$7:$B$1000,"&lt;=" &amp; 'SAÍDAS'!$B19,ENTRADAS!$C$7:$C$1000,'SAÍDAS'!$C19)-SUMIFS('SAÍDAS'!$H$7:$H$300,'SAÍDAS'!$B$7:$B$300,"&lt;=" &amp; 'SAÍDAS'!$B19,'SAÍDAS'!$C$7:$C$300,'SAÍDAS'!$C19)</f>
        <v>0</v>
      </c>
      <c r="J19" s="129">
        <f t="shared" si="1"/>
        <v>0</v>
      </c>
      <c r="K19" s="61"/>
    </row>
    <row r="20" ht="15.75" customHeight="1">
      <c r="B20" s="124"/>
      <c r="C20" s="99"/>
      <c r="D20" s="99"/>
      <c r="E20" s="99"/>
      <c r="F20" s="125"/>
      <c r="G20" s="131"/>
      <c r="H20" s="127">
        <f>'SAÍDAS'!$D20-'SAÍDAS'!$E20</f>
        <v>0</v>
      </c>
      <c r="I20" s="128">
        <f>SUMIFS(ENTRADAS!$E$7:$E$1000,ENTRADAS!$B$7:$B$1000,"&lt;=" &amp; 'SAÍDAS'!$B20,ENTRADAS!$C$7:$C$1000,'SAÍDAS'!$C20)-SUMIFS('SAÍDAS'!$H$7:$H$300,'SAÍDAS'!$B$7:$B$300,"&lt;=" &amp; 'SAÍDAS'!$B20,'SAÍDAS'!$C$7:$C$300,'SAÍDAS'!$C20)</f>
        <v>0</v>
      </c>
      <c r="J20" s="129">
        <f t="shared" si="1"/>
        <v>0</v>
      </c>
      <c r="K20" s="61"/>
    </row>
    <row r="21" ht="15.75" customHeight="1">
      <c r="B21" s="124"/>
      <c r="C21" s="99"/>
      <c r="D21" s="99"/>
      <c r="E21" s="99"/>
      <c r="F21" s="125"/>
      <c r="G21" s="131"/>
      <c r="H21" s="127">
        <f>'SAÍDAS'!$D21-'SAÍDAS'!$E21</f>
        <v>0</v>
      </c>
      <c r="I21" s="128">
        <f>SUMIFS(ENTRADAS!$E$7:$E$1000,ENTRADAS!$B$7:$B$1000,"&lt;=" &amp; 'SAÍDAS'!$B21,ENTRADAS!$C$7:$C$1000,'SAÍDAS'!$C21)-SUMIFS('SAÍDAS'!$H$7:$H$300,'SAÍDAS'!$B$7:$B$300,"&lt;=" &amp; 'SAÍDAS'!$B21,'SAÍDAS'!$C$7:$C$300,'SAÍDAS'!$C21)</f>
        <v>0</v>
      </c>
      <c r="J21" s="129">
        <f t="shared" si="1"/>
        <v>0</v>
      </c>
      <c r="K21" s="61"/>
    </row>
    <row r="22" ht="15.75" customHeight="1">
      <c r="B22" s="124"/>
      <c r="C22" s="99"/>
      <c r="D22" s="99"/>
      <c r="E22" s="99"/>
      <c r="F22" s="125"/>
      <c r="G22" s="131"/>
      <c r="H22" s="127">
        <f>'SAÍDAS'!$D22-'SAÍDAS'!$E22</f>
        <v>0</v>
      </c>
      <c r="I22" s="128">
        <f>SUMIFS(ENTRADAS!$E$7:$E$1000,ENTRADAS!$B$7:$B$1000,"&lt;=" &amp; 'SAÍDAS'!$B22,ENTRADAS!$C$7:$C$1000,'SAÍDAS'!$C22)-SUMIFS('SAÍDAS'!$H$7:$H$300,'SAÍDAS'!$B$7:$B$300,"&lt;=" &amp; 'SAÍDAS'!$B22,'SAÍDAS'!$C$7:$C$300,'SAÍDAS'!$C22)</f>
        <v>0</v>
      </c>
      <c r="J22" s="129">
        <f t="shared" si="1"/>
        <v>0</v>
      </c>
      <c r="K22" s="61"/>
    </row>
    <row r="23" ht="15.75" customHeight="1">
      <c r="B23" s="124"/>
      <c r="C23" s="99"/>
      <c r="D23" s="99"/>
      <c r="E23" s="99"/>
      <c r="F23" s="125"/>
      <c r="G23" s="131"/>
      <c r="H23" s="127">
        <f>'SAÍDAS'!$D23-'SAÍDAS'!$E23</f>
        <v>0</v>
      </c>
      <c r="I23" s="128">
        <f>SUMIFS(ENTRADAS!$E$7:$E$1000,ENTRADAS!$B$7:$B$1000,"&lt;=" &amp; 'SAÍDAS'!$B23,ENTRADAS!$C$7:$C$1000,'SAÍDAS'!$C23)-SUMIFS('SAÍDAS'!$H$7:$H$300,'SAÍDAS'!$B$7:$B$300,"&lt;=" &amp; 'SAÍDAS'!$B23,'SAÍDAS'!$C$7:$C$300,'SAÍDAS'!$C23)</f>
        <v>0</v>
      </c>
      <c r="J23" s="129">
        <f t="shared" si="1"/>
        <v>0</v>
      </c>
      <c r="K23" s="61"/>
    </row>
    <row r="24" ht="15.75" customHeight="1">
      <c r="B24" s="124"/>
      <c r="C24" s="99"/>
      <c r="D24" s="99"/>
      <c r="E24" s="99"/>
      <c r="F24" s="125"/>
      <c r="G24" s="131"/>
      <c r="H24" s="127">
        <f>'SAÍDAS'!$D24-'SAÍDAS'!$E24</f>
        <v>0</v>
      </c>
      <c r="I24" s="128">
        <f>SUMIFS(ENTRADAS!$E$7:$E$1000,ENTRADAS!$B$7:$B$1000,"&lt;=" &amp; 'SAÍDAS'!$B24,ENTRADAS!$C$7:$C$1000,'SAÍDAS'!$C24)-SUMIFS('SAÍDAS'!$H$7:$H$300,'SAÍDAS'!$B$7:$B$300,"&lt;=" &amp; 'SAÍDAS'!$B24,'SAÍDAS'!$C$7:$C$300,'SAÍDAS'!$C24)</f>
        <v>0</v>
      </c>
      <c r="J24" s="129">
        <f t="shared" si="1"/>
        <v>0</v>
      </c>
      <c r="K24" s="61"/>
    </row>
    <row r="25" ht="15.75" customHeight="1">
      <c r="B25" s="124"/>
      <c r="C25" s="99"/>
      <c r="D25" s="99"/>
      <c r="E25" s="99"/>
      <c r="F25" s="125"/>
      <c r="G25" s="131"/>
      <c r="H25" s="127">
        <f>'SAÍDAS'!$D25-'SAÍDAS'!$E25</f>
        <v>0</v>
      </c>
      <c r="I25" s="128">
        <f>SUMIFS(ENTRADAS!$E$7:$E$1000,ENTRADAS!$B$7:$B$1000,"&lt;=" &amp; 'SAÍDAS'!$B25,ENTRADAS!$C$7:$C$1000,'SAÍDAS'!$C25)-SUMIFS('SAÍDAS'!$H$7:$H$300,'SAÍDAS'!$B$7:$B$300,"&lt;=" &amp; 'SAÍDAS'!$B25,'SAÍDAS'!$C$7:$C$300,'SAÍDAS'!$C25)</f>
        <v>0</v>
      </c>
      <c r="J25" s="129">
        <f t="shared" si="1"/>
        <v>0</v>
      </c>
      <c r="K25" s="61"/>
    </row>
    <row r="26" ht="15.75" customHeight="1">
      <c r="B26" s="124"/>
      <c r="C26" s="99"/>
      <c r="D26" s="99"/>
      <c r="E26" s="99"/>
      <c r="F26" s="125"/>
      <c r="G26" s="131"/>
      <c r="H26" s="127">
        <f>'SAÍDAS'!$D26-'SAÍDAS'!$E26</f>
        <v>0</v>
      </c>
      <c r="I26" s="128">
        <f>SUMIFS(ENTRADAS!$E$7:$E$1000,ENTRADAS!$B$7:$B$1000,"&lt;=" &amp; 'SAÍDAS'!$B26,ENTRADAS!$C$7:$C$1000,'SAÍDAS'!$C26)-SUMIFS('SAÍDAS'!$H$7:$H$300,'SAÍDAS'!$B$7:$B$300,"&lt;=" &amp; 'SAÍDAS'!$B26,'SAÍDAS'!$C$7:$C$300,'SAÍDAS'!$C26)</f>
        <v>0</v>
      </c>
      <c r="J26" s="129">
        <f t="shared" si="1"/>
        <v>0</v>
      </c>
      <c r="K26" s="61"/>
    </row>
    <row r="27" ht="15.75" customHeight="1">
      <c r="B27" s="124"/>
      <c r="C27" s="99"/>
      <c r="D27" s="99"/>
      <c r="E27" s="99"/>
      <c r="F27" s="125"/>
      <c r="G27" s="131"/>
      <c r="H27" s="127">
        <f>'SAÍDAS'!$D27-'SAÍDAS'!$E27</f>
        <v>0</v>
      </c>
      <c r="I27" s="128">
        <f>SUMIFS(ENTRADAS!$E$7:$E$1000,ENTRADAS!$B$7:$B$1000,"&lt;=" &amp; 'SAÍDAS'!$B27,ENTRADAS!$C$7:$C$1000,'SAÍDAS'!$C27)-SUMIFS('SAÍDAS'!$H$7:$H$300,'SAÍDAS'!$B$7:$B$300,"&lt;=" &amp; 'SAÍDAS'!$B27,'SAÍDAS'!$C$7:$C$300,'SAÍDAS'!$C27)</f>
        <v>0</v>
      </c>
      <c r="J27" s="129">
        <f t="shared" si="1"/>
        <v>0</v>
      </c>
      <c r="K27" s="61"/>
    </row>
    <row r="28" ht="15.75" customHeight="1">
      <c r="B28" s="124"/>
      <c r="C28" s="99"/>
      <c r="D28" s="99"/>
      <c r="E28" s="99"/>
      <c r="F28" s="125"/>
      <c r="G28" s="131"/>
      <c r="H28" s="127">
        <f>'SAÍDAS'!$D28-'SAÍDAS'!$E28</f>
        <v>0</v>
      </c>
      <c r="I28" s="128">
        <f>SUMIFS(ENTRADAS!$E$7:$E$1000,ENTRADAS!$B$7:$B$1000,"&lt;=" &amp; 'SAÍDAS'!$B28,ENTRADAS!$C$7:$C$1000,'SAÍDAS'!$C28)-SUMIFS('SAÍDAS'!$H$7:$H$300,'SAÍDAS'!$B$7:$B$300,"&lt;=" &amp; 'SAÍDAS'!$B28,'SAÍDAS'!$C$7:$C$300,'SAÍDAS'!$C28)</f>
        <v>0</v>
      </c>
      <c r="J28" s="129">
        <f t="shared" si="1"/>
        <v>0</v>
      </c>
      <c r="K28" s="61"/>
    </row>
    <row r="29" ht="15.75" customHeight="1">
      <c r="B29" s="124"/>
      <c r="C29" s="99"/>
      <c r="D29" s="99"/>
      <c r="E29" s="99"/>
      <c r="F29" s="125"/>
      <c r="G29" s="131"/>
      <c r="H29" s="127">
        <f>'SAÍDAS'!$D29-'SAÍDAS'!$E29</f>
        <v>0</v>
      </c>
      <c r="I29" s="128">
        <f>SUMIFS(ENTRADAS!$E$7:$E$1000,ENTRADAS!$B$7:$B$1000,"&lt;=" &amp; 'SAÍDAS'!$B29,ENTRADAS!$C$7:$C$1000,'SAÍDAS'!$C29)-SUMIFS('SAÍDAS'!$H$7:$H$300,'SAÍDAS'!$B$7:$B$300,"&lt;=" &amp; 'SAÍDAS'!$B29,'SAÍDAS'!$C$7:$C$300,'SAÍDAS'!$C29)</f>
        <v>0</v>
      </c>
      <c r="J29" s="129">
        <f t="shared" si="1"/>
        <v>0</v>
      </c>
      <c r="K29" s="61"/>
    </row>
    <row r="30" ht="15.75" customHeight="1">
      <c r="B30" s="124"/>
      <c r="C30" s="99"/>
      <c r="D30" s="99"/>
      <c r="E30" s="99"/>
      <c r="F30" s="125"/>
      <c r="G30" s="131"/>
      <c r="H30" s="127">
        <f>'SAÍDAS'!$D30-'SAÍDAS'!$E30</f>
        <v>0</v>
      </c>
      <c r="I30" s="128">
        <f>SUMIFS(ENTRADAS!$E$7:$E$1000,ENTRADAS!$B$7:$B$1000,"&lt;=" &amp; 'SAÍDAS'!$B30,ENTRADAS!$C$7:$C$1000,'SAÍDAS'!$C30)-SUMIFS('SAÍDAS'!$H$7:$H$300,'SAÍDAS'!$B$7:$B$300,"&lt;=" &amp; 'SAÍDAS'!$B30,'SAÍDAS'!$C$7:$C$300,'SAÍDAS'!$C30)</f>
        <v>0</v>
      </c>
      <c r="J30" s="129">
        <f t="shared" si="1"/>
        <v>0</v>
      </c>
      <c r="K30" s="61"/>
    </row>
    <row r="31" ht="15.75" customHeight="1">
      <c r="B31" s="124"/>
      <c r="C31" s="99"/>
      <c r="D31" s="99"/>
      <c r="E31" s="99"/>
      <c r="F31" s="125"/>
      <c r="G31" s="131"/>
      <c r="H31" s="127">
        <f>'SAÍDAS'!$D31-'SAÍDAS'!$E31</f>
        <v>0</v>
      </c>
      <c r="I31" s="128">
        <f>SUMIFS(ENTRADAS!$E$7:$E$1000,ENTRADAS!$B$7:$B$1000,"&lt;=" &amp; 'SAÍDAS'!$B31,ENTRADAS!$C$7:$C$1000,'SAÍDAS'!$C31)-SUMIFS('SAÍDAS'!$H$7:$H$300,'SAÍDAS'!$B$7:$B$300,"&lt;=" &amp; 'SAÍDAS'!$B31,'SAÍDAS'!$C$7:$C$300,'SAÍDAS'!$C31)</f>
        <v>0</v>
      </c>
      <c r="J31" s="129">
        <f t="shared" si="1"/>
        <v>0</v>
      </c>
      <c r="K31" s="61"/>
    </row>
    <row r="32" ht="15.75" customHeight="1">
      <c r="B32" s="124"/>
      <c r="C32" s="99"/>
      <c r="D32" s="99"/>
      <c r="E32" s="99"/>
      <c r="F32" s="125"/>
      <c r="G32" s="131"/>
      <c r="H32" s="127">
        <f>'SAÍDAS'!$D32-'SAÍDAS'!$E32</f>
        <v>0</v>
      </c>
      <c r="I32" s="128">
        <f>SUMIFS(ENTRADAS!$E$7:$E$1000,ENTRADAS!$B$7:$B$1000,"&lt;=" &amp; 'SAÍDAS'!$B32,ENTRADAS!$C$7:$C$1000,'SAÍDAS'!$C32)-SUMIFS('SAÍDAS'!$H$7:$H$300,'SAÍDAS'!$B$7:$B$300,"&lt;=" &amp; 'SAÍDAS'!$B32,'SAÍDAS'!$C$7:$C$300,'SAÍDAS'!$C32)</f>
        <v>0</v>
      </c>
      <c r="J32" s="129">
        <f t="shared" si="1"/>
        <v>0</v>
      </c>
      <c r="K32" s="61"/>
    </row>
    <row r="33" ht="15.75" customHeight="1">
      <c r="B33" s="124"/>
      <c r="C33" s="99"/>
      <c r="D33" s="99"/>
      <c r="E33" s="99"/>
      <c r="F33" s="125"/>
      <c r="G33" s="131"/>
      <c r="H33" s="127">
        <f>'SAÍDAS'!$D33-'SAÍDAS'!$E33</f>
        <v>0</v>
      </c>
      <c r="I33" s="128">
        <f>SUMIFS(ENTRADAS!$E$7:$E$1000,ENTRADAS!$B$7:$B$1000,"&lt;=" &amp; 'SAÍDAS'!$B33,ENTRADAS!$C$7:$C$1000,'SAÍDAS'!$C33)-SUMIFS('SAÍDAS'!$H$7:$H$300,'SAÍDAS'!$B$7:$B$300,"&lt;=" &amp; 'SAÍDAS'!$B33,'SAÍDAS'!$C$7:$C$300,'SAÍDAS'!$C33)</f>
        <v>0</v>
      </c>
      <c r="J33" s="129">
        <f t="shared" si="1"/>
        <v>0</v>
      </c>
      <c r="K33" s="61"/>
    </row>
    <row r="34" ht="15.75" customHeight="1">
      <c r="B34" s="124"/>
      <c r="C34" s="99"/>
      <c r="D34" s="99"/>
      <c r="E34" s="99"/>
      <c r="F34" s="125"/>
      <c r="G34" s="131"/>
      <c r="H34" s="127">
        <f>'SAÍDAS'!$D34-'SAÍDAS'!$E34</f>
        <v>0</v>
      </c>
      <c r="I34" s="128">
        <f>SUMIFS(ENTRADAS!$E$7:$E$1000,ENTRADAS!$B$7:$B$1000,"&lt;=" &amp; 'SAÍDAS'!$B34,ENTRADAS!$C$7:$C$1000,'SAÍDAS'!$C34)-SUMIFS('SAÍDAS'!$H$7:$H$300,'SAÍDAS'!$B$7:$B$300,"&lt;=" &amp; 'SAÍDAS'!$B34,'SAÍDAS'!$C$7:$C$300,'SAÍDAS'!$C34)</f>
        <v>0</v>
      </c>
      <c r="J34" s="129">
        <f t="shared" si="1"/>
        <v>0</v>
      </c>
      <c r="K34" s="61"/>
    </row>
    <row r="35" ht="15.75" customHeight="1">
      <c r="B35" s="124"/>
      <c r="C35" s="99"/>
      <c r="D35" s="99"/>
      <c r="E35" s="99"/>
      <c r="F35" s="125"/>
      <c r="G35" s="131"/>
      <c r="H35" s="127">
        <f>'SAÍDAS'!$D35-'SAÍDAS'!$E35</f>
        <v>0</v>
      </c>
      <c r="I35" s="128">
        <f>SUMIFS(ENTRADAS!$E$7:$E$1000,ENTRADAS!$B$7:$B$1000,"&lt;=" &amp; 'SAÍDAS'!$B35,ENTRADAS!$C$7:$C$1000,'SAÍDAS'!$C35)-SUMIFS('SAÍDAS'!$H$7:$H$300,'SAÍDAS'!$B$7:$B$300,"&lt;=" &amp; 'SAÍDAS'!$B35,'SAÍDAS'!$C$7:$C$300,'SAÍDAS'!$C35)</f>
        <v>0</v>
      </c>
      <c r="J35" s="129">
        <f t="shared" si="1"/>
        <v>0</v>
      </c>
      <c r="K35" s="61"/>
    </row>
    <row r="36" ht="15.75" customHeight="1">
      <c r="B36" s="124"/>
      <c r="C36" s="99"/>
      <c r="D36" s="99"/>
      <c r="E36" s="99"/>
      <c r="F36" s="125"/>
      <c r="G36" s="131"/>
      <c r="H36" s="127">
        <f>'SAÍDAS'!$D36-'SAÍDAS'!$E36</f>
        <v>0</v>
      </c>
      <c r="I36" s="128">
        <f>SUMIFS(ENTRADAS!$E$7:$E$1000,ENTRADAS!$B$7:$B$1000,"&lt;=" &amp; 'SAÍDAS'!$B36,ENTRADAS!$C$7:$C$1000,'SAÍDAS'!$C36)-SUMIFS('SAÍDAS'!$H$7:$H$300,'SAÍDAS'!$B$7:$B$300,"&lt;=" &amp; 'SAÍDAS'!$B36,'SAÍDAS'!$C$7:$C$300,'SAÍDAS'!$C36)</f>
        <v>0</v>
      </c>
      <c r="J36" s="129">
        <f t="shared" si="1"/>
        <v>0</v>
      </c>
      <c r="K36" s="61"/>
    </row>
    <row r="37" ht="15.75" customHeight="1">
      <c r="B37" s="124"/>
      <c r="C37" s="99"/>
      <c r="D37" s="99"/>
      <c r="E37" s="99"/>
      <c r="F37" s="125"/>
      <c r="G37" s="131"/>
      <c r="H37" s="127">
        <f>'SAÍDAS'!$D37-'SAÍDAS'!$E37</f>
        <v>0</v>
      </c>
      <c r="I37" s="128">
        <f>SUMIFS(ENTRADAS!$E$7:$E$1000,ENTRADAS!$B$7:$B$1000,"&lt;=" &amp; 'SAÍDAS'!$B37,ENTRADAS!$C$7:$C$1000,'SAÍDAS'!$C37)-SUMIFS('SAÍDAS'!$H$7:$H$300,'SAÍDAS'!$B$7:$B$300,"&lt;=" &amp; 'SAÍDAS'!$B37,'SAÍDAS'!$C$7:$C$300,'SAÍDAS'!$C37)</f>
        <v>0</v>
      </c>
      <c r="J37" s="129">
        <f t="shared" si="1"/>
        <v>0</v>
      </c>
      <c r="K37" s="61"/>
    </row>
    <row r="38" ht="15.75" customHeight="1">
      <c r="B38" s="124"/>
      <c r="C38" s="99"/>
      <c r="D38" s="99"/>
      <c r="E38" s="99"/>
      <c r="F38" s="125"/>
      <c r="G38" s="131"/>
      <c r="H38" s="127">
        <f>'SAÍDAS'!$D38-'SAÍDAS'!$E38</f>
        <v>0</v>
      </c>
      <c r="I38" s="128">
        <f>SUMIFS(ENTRADAS!$E$7:$E$1000,ENTRADAS!$B$7:$B$1000,"&lt;=" &amp; 'SAÍDAS'!$B38,ENTRADAS!$C$7:$C$1000,'SAÍDAS'!$C38)-SUMIFS('SAÍDAS'!$H$7:$H$300,'SAÍDAS'!$B$7:$B$300,"&lt;=" &amp; 'SAÍDAS'!$B38,'SAÍDAS'!$C$7:$C$300,'SAÍDAS'!$C38)</f>
        <v>0</v>
      </c>
      <c r="J38" s="129">
        <f t="shared" si="1"/>
        <v>0</v>
      </c>
      <c r="K38" s="61"/>
    </row>
    <row r="39" ht="15.75" customHeight="1">
      <c r="B39" s="124"/>
      <c r="C39" s="99"/>
      <c r="D39" s="99"/>
      <c r="E39" s="99"/>
      <c r="F39" s="125"/>
      <c r="G39" s="131"/>
      <c r="H39" s="127">
        <f>'SAÍDAS'!$D39-'SAÍDAS'!$E39</f>
        <v>0</v>
      </c>
      <c r="I39" s="128">
        <f>SUMIFS(ENTRADAS!$E$7:$E$1000,ENTRADAS!$B$7:$B$1000,"&lt;=" &amp; 'SAÍDAS'!$B39,ENTRADAS!$C$7:$C$1000,'SAÍDAS'!$C39)-SUMIFS('SAÍDAS'!$H$7:$H$300,'SAÍDAS'!$B$7:$B$300,"&lt;=" &amp; 'SAÍDAS'!$B39,'SAÍDAS'!$C$7:$C$300,'SAÍDAS'!$C39)</f>
        <v>0</v>
      </c>
      <c r="J39" s="129">
        <f t="shared" si="1"/>
        <v>0</v>
      </c>
      <c r="K39" s="61"/>
    </row>
    <row r="40" ht="15.75" customHeight="1">
      <c r="B40" s="124"/>
      <c r="C40" s="99"/>
      <c r="D40" s="99"/>
      <c r="E40" s="99"/>
      <c r="F40" s="125"/>
      <c r="G40" s="131"/>
      <c r="H40" s="127">
        <f>'SAÍDAS'!$D40-'SAÍDAS'!$E40</f>
        <v>0</v>
      </c>
      <c r="I40" s="128">
        <f>SUMIFS(ENTRADAS!$E$7:$E$1000,ENTRADAS!$B$7:$B$1000,"&lt;=" &amp; 'SAÍDAS'!$B40,ENTRADAS!$C$7:$C$1000,'SAÍDAS'!$C40)-SUMIFS('SAÍDAS'!$H$7:$H$300,'SAÍDAS'!$B$7:$B$300,"&lt;=" &amp; 'SAÍDAS'!$B40,'SAÍDAS'!$C$7:$C$300,'SAÍDAS'!$C40)</f>
        <v>0</v>
      </c>
      <c r="J40" s="129">
        <f t="shared" si="1"/>
        <v>0</v>
      </c>
      <c r="K40" s="61"/>
    </row>
    <row r="41" ht="15.75" customHeight="1">
      <c r="B41" s="124"/>
      <c r="C41" s="99"/>
      <c r="D41" s="99"/>
      <c r="E41" s="99"/>
      <c r="F41" s="125"/>
      <c r="G41" s="131"/>
      <c r="H41" s="127">
        <f>'SAÍDAS'!$D41-'SAÍDAS'!$E41</f>
        <v>0</v>
      </c>
      <c r="I41" s="128">
        <f>SUMIFS(ENTRADAS!$E$7:$E$1000,ENTRADAS!$B$7:$B$1000,"&lt;=" &amp; 'SAÍDAS'!$B41,ENTRADAS!$C$7:$C$1000,'SAÍDAS'!$C41)-SUMIFS('SAÍDAS'!$H$7:$H$300,'SAÍDAS'!$B$7:$B$300,"&lt;=" &amp; 'SAÍDAS'!$B41,'SAÍDAS'!$C$7:$C$300,'SAÍDAS'!$C41)</f>
        <v>0</v>
      </c>
      <c r="J41" s="129">
        <f t="shared" si="1"/>
        <v>0</v>
      </c>
      <c r="K41" s="61"/>
    </row>
    <row r="42" ht="15.75" customHeight="1">
      <c r="B42" s="124"/>
      <c r="C42" s="99"/>
      <c r="D42" s="99"/>
      <c r="E42" s="99"/>
      <c r="F42" s="125"/>
      <c r="G42" s="131"/>
      <c r="H42" s="127">
        <f>'SAÍDAS'!$D42-'SAÍDAS'!$E42</f>
        <v>0</v>
      </c>
      <c r="I42" s="128">
        <f>SUMIFS(ENTRADAS!$E$7:$E$1000,ENTRADAS!$B$7:$B$1000,"&lt;=" &amp; 'SAÍDAS'!$B42,ENTRADAS!$C$7:$C$1000,'SAÍDAS'!$C42)-SUMIFS('SAÍDAS'!$H$7:$H$300,'SAÍDAS'!$B$7:$B$300,"&lt;=" &amp; 'SAÍDAS'!$B42,'SAÍDAS'!$C$7:$C$300,'SAÍDAS'!$C42)</f>
        <v>0</v>
      </c>
      <c r="J42" s="129">
        <f t="shared" si="1"/>
        <v>0</v>
      </c>
      <c r="K42" s="61"/>
    </row>
    <row r="43" ht="15.75" customHeight="1">
      <c r="B43" s="124"/>
      <c r="C43" s="99"/>
      <c r="D43" s="99"/>
      <c r="E43" s="99"/>
      <c r="F43" s="125"/>
      <c r="G43" s="131"/>
      <c r="H43" s="127">
        <f>'SAÍDAS'!$D43-'SAÍDAS'!$E43</f>
        <v>0</v>
      </c>
      <c r="I43" s="128">
        <f>SUMIFS(ENTRADAS!$E$7:$E$1000,ENTRADAS!$B$7:$B$1000,"&lt;=" &amp; 'SAÍDAS'!$B43,ENTRADAS!$C$7:$C$1000,'SAÍDAS'!$C43)-SUMIFS('SAÍDAS'!$H$7:$H$300,'SAÍDAS'!$B$7:$B$300,"&lt;=" &amp; 'SAÍDAS'!$B43,'SAÍDAS'!$C$7:$C$300,'SAÍDAS'!$C43)</f>
        <v>0</v>
      </c>
      <c r="J43" s="129">
        <f t="shared" si="1"/>
        <v>0</v>
      </c>
      <c r="K43" s="61"/>
    </row>
    <row r="44" ht="15.75" customHeight="1">
      <c r="B44" s="124"/>
      <c r="C44" s="99"/>
      <c r="D44" s="99"/>
      <c r="E44" s="99"/>
      <c r="F44" s="125"/>
      <c r="G44" s="131"/>
      <c r="H44" s="127">
        <f>'SAÍDAS'!$D44-'SAÍDAS'!$E44</f>
        <v>0</v>
      </c>
      <c r="I44" s="128">
        <f>SUMIFS(ENTRADAS!$E$7:$E$1000,ENTRADAS!$B$7:$B$1000,"&lt;=" &amp; 'SAÍDAS'!$B44,ENTRADAS!$C$7:$C$1000,'SAÍDAS'!$C44)-SUMIFS('SAÍDAS'!$H$7:$H$300,'SAÍDAS'!$B$7:$B$300,"&lt;=" &amp; 'SAÍDAS'!$B44,'SAÍDAS'!$C$7:$C$300,'SAÍDAS'!$C44)</f>
        <v>0</v>
      </c>
      <c r="J44" s="129">
        <f t="shared" si="1"/>
        <v>0</v>
      </c>
      <c r="K44" s="61"/>
    </row>
    <row r="45" ht="15.75" customHeight="1">
      <c r="B45" s="124"/>
      <c r="C45" s="99"/>
      <c r="D45" s="99"/>
      <c r="E45" s="99"/>
      <c r="F45" s="125"/>
      <c r="G45" s="131"/>
      <c r="H45" s="127">
        <f>'SAÍDAS'!$D45-'SAÍDAS'!$E45</f>
        <v>0</v>
      </c>
      <c r="I45" s="128">
        <f>SUMIFS(ENTRADAS!$E$7:$E$1000,ENTRADAS!$B$7:$B$1000,"&lt;=" &amp; 'SAÍDAS'!$B45,ENTRADAS!$C$7:$C$1000,'SAÍDAS'!$C45)-SUMIFS('SAÍDAS'!$H$7:$H$300,'SAÍDAS'!$B$7:$B$300,"&lt;=" &amp; 'SAÍDAS'!$B45,'SAÍDAS'!$C$7:$C$300,'SAÍDAS'!$C45)</f>
        <v>0</v>
      </c>
      <c r="J45" s="129">
        <f t="shared" si="1"/>
        <v>0</v>
      </c>
      <c r="K45" s="61"/>
    </row>
    <row r="46" ht="15.75" customHeight="1">
      <c r="B46" s="124"/>
      <c r="C46" s="99"/>
      <c r="D46" s="99"/>
      <c r="E46" s="99"/>
      <c r="F46" s="125"/>
      <c r="G46" s="131"/>
      <c r="H46" s="127">
        <f>'SAÍDAS'!$D46-'SAÍDAS'!$E46</f>
        <v>0</v>
      </c>
      <c r="I46" s="128">
        <f>SUMIFS(ENTRADAS!$E$7:$E$1000,ENTRADAS!$B$7:$B$1000,"&lt;=" &amp; 'SAÍDAS'!$B46,ENTRADAS!$C$7:$C$1000,'SAÍDAS'!$C46)-SUMIFS('SAÍDAS'!$H$7:$H$300,'SAÍDAS'!$B$7:$B$300,"&lt;=" &amp; 'SAÍDAS'!$B46,'SAÍDAS'!$C$7:$C$300,'SAÍDAS'!$C46)</f>
        <v>0</v>
      </c>
      <c r="J46" s="129">
        <f t="shared" si="1"/>
        <v>0</v>
      </c>
      <c r="K46" s="61"/>
    </row>
    <row r="47" ht="15.75" customHeight="1">
      <c r="B47" s="124"/>
      <c r="C47" s="99"/>
      <c r="D47" s="99"/>
      <c r="E47" s="99"/>
      <c r="F47" s="125"/>
      <c r="G47" s="131"/>
      <c r="H47" s="127">
        <f>'SAÍDAS'!$D47-'SAÍDAS'!$E47</f>
        <v>0</v>
      </c>
      <c r="I47" s="128">
        <f>SUMIFS(ENTRADAS!$E$7:$E$1000,ENTRADAS!$B$7:$B$1000,"&lt;=" &amp; 'SAÍDAS'!$B47,ENTRADAS!$C$7:$C$1000,'SAÍDAS'!$C47)-SUMIFS('SAÍDAS'!$H$7:$H$300,'SAÍDAS'!$B$7:$B$300,"&lt;=" &amp; 'SAÍDAS'!$B47,'SAÍDAS'!$C$7:$C$300,'SAÍDAS'!$C47)</f>
        <v>0</v>
      </c>
      <c r="J47" s="129">
        <f t="shared" si="1"/>
        <v>0</v>
      </c>
      <c r="K47" s="61"/>
    </row>
    <row r="48" ht="15.75" customHeight="1">
      <c r="B48" s="124"/>
      <c r="C48" s="99"/>
      <c r="D48" s="99"/>
      <c r="E48" s="99"/>
      <c r="F48" s="125"/>
      <c r="G48" s="131"/>
      <c r="H48" s="127">
        <f>'SAÍDAS'!$D48-'SAÍDAS'!$E48</f>
        <v>0</v>
      </c>
      <c r="I48" s="128">
        <f>SUMIFS(ENTRADAS!$E$7:$E$1000,ENTRADAS!$B$7:$B$1000,"&lt;=" &amp; 'SAÍDAS'!$B48,ENTRADAS!$C$7:$C$1000,'SAÍDAS'!$C48)-SUMIFS('SAÍDAS'!$H$7:$H$300,'SAÍDAS'!$B$7:$B$300,"&lt;=" &amp; 'SAÍDAS'!$B48,'SAÍDAS'!$C$7:$C$300,'SAÍDAS'!$C48)</f>
        <v>0</v>
      </c>
      <c r="J48" s="129">
        <f t="shared" si="1"/>
        <v>0</v>
      </c>
      <c r="K48" s="61"/>
    </row>
    <row r="49" ht="15.75" customHeight="1">
      <c r="B49" s="124"/>
      <c r="C49" s="99"/>
      <c r="D49" s="99"/>
      <c r="E49" s="99"/>
      <c r="F49" s="125"/>
      <c r="G49" s="131"/>
      <c r="H49" s="127">
        <f>'SAÍDAS'!$D49-'SAÍDAS'!$E49</f>
        <v>0</v>
      </c>
      <c r="I49" s="128">
        <f>SUMIFS(ENTRADAS!$E$7:$E$1000,ENTRADAS!$B$7:$B$1000,"&lt;=" &amp; 'SAÍDAS'!$B49,ENTRADAS!$C$7:$C$1000,'SAÍDAS'!$C49)-SUMIFS('SAÍDAS'!$H$7:$H$300,'SAÍDAS'!$B$7:$B$300,"&lt;=" &amp; 'SAÍDAS'!$B49,'SAÍDAS'!$C$7:$C$300,'SAÍDAS'!$C49)</f>
        <v>0</v>
      </c>
      <c r="J49" s="129">
        <f t="shared" si="1"/>
        <v>0</v>
      </c>
      <c r="K49" s="61"/>
    </row>
    <row r="50" ht="15.75" customHeight="1">
      <c r="B50" s="124"/>
      <c r="C50" s="99"/>
      <c r="D50" s="99"/>
      <c r="E50" s="99"/>
      <c r="F50" s="125"/>
      <c r="G50" s="131"/>
      <c r="H50" s="127">
        <f>'SAÍDAS'!$D50-'SAÍDAS'!$E50</f>
        <v>0</v>
      </c>
      <c r="I50" s="128">
        <f>SUMIFS(ENTRADAS!$E$7:$E$1000,ENTRADAS!$B$7:$B$1000,"&lt;=" &amp; 'SAÍDAS'!$B50,ENTRADAS!$C$7:$C$1000,'SAÍDAS'!$C50)-SUMIFS('SAÍDAS'!$H$7:$H$300,'SAÍDAS'!$B$7:$B$300,"&lt;=" &amp; 'SAÍDAS'!$B50,'SAÍDAS'!$C$7:$C$300,'SAÍDAS'!$C50)</f>
        <v>0</v>
      </c>
      <c r="J50" s="129">
        <f t="shared" si="1"/>
        <v>0</v>
      </c>
      <c r="K50" s="61"/>
    </row>
    <row r="51" ht="15.75" customHeight="1">
      <c r="B51" s="124"/>
      <c r="C51" s="99"/>
      <c r="D51" s="99"/>
      <c r="E51" s="99"/>
      <c r="F51" s="125"/>
      <c r="G51" s="131"/>
      <c r="H51" s="127">
        <f>'SAÍDAS'!$D51-'SAÍDAS'!$E51</f>
        <v>0</v>
      </c>
      <c r="I51" s="128">
        <f>SUMIFS(ENTRADAS!$E$7:$E$1000,ENTRADAS!$B$7:$B$1000,"&lt;=" &amp; 'SAÍDAS'!$B51,ENTRADAS!$C$7:$C$1000,'SAÍDAS'!$C51)-SUMIFS('SAÍDAS'!$H$7:$H$300,'SAÍDAS'!$B$7:$B$300,"&lt;=" &amp; 'SAÍDAS'!$B51,'SAÍDAS'!$C$7:$C$300,'SAÍDAS'!$C51)</f>
        <v>0</v>
      </c>
      <c r="J51" s="129">
        <f t="shared" si="1"/>
        <v>0</v>
      </c>
      <c r="K51" s="61"/>
    </row>
    <row r="52" ht="15.75" customHeight="1">
      <c r="B52" s="124"/>
      <c r="C52" s="99"/>
      <c r="D52" s="99"/>
      <c r="E52" s="99"/>
      <c r="F52" s="125"/>
      <c r="G52" s="131"/>
      <c r="H52" s="127">
        <f>'SAÍDAS'!$D52-'SAÍDAS'!$E52</f>
        <v>0</v>
      </c>
      <c r="I52" s="128">
        <f>SUMIFS(ENTRADAS!$E$7:$E$1000,ENTRADAS!$B$7:$B$1000,"&lt;=" &amp; 'SAÍDAS'!$B52,ENTRADAS!$C$7:$C$1000,'SAÍDAS'!$C52)-SUMIFS('SAÍDAS'!$H$7:$H$300,'SAÍDAS'!$B$7:$B$300,"&lt;=" &amp; 'SAÍDAS'!$B52,'SAÍDAS'!$C$7:$C$300,'SAÍDAS'!$C52)</f>
        <v>0</v>
      </c>
      <c r="J52" s="129">
        <f t="shared" si="1"/>
        <v>0</v>
      </c>
      <c r="K52" s="61"/>
    </row>
    <row r="53" ht="15.75" customHeight="1">
      <c r="B53" s="124"/>
      <c r="C53" s="99"/>
      <c r="D53" s="99"/>
      <c r="E53" s="99"/>
      <c r="F53" s="125"/>
      <c r="G53" s="131"/>
      <c r="H53" s="127">
        <f>'SAÍDAS'!$D53-'SAÍDAS'!$E53</f>
        <v>0</v>
      </c>
      <c r="I53" s="128">
        <f>SUMIFS(ENTRADAS!$E$7:$E$1000,ENTRADAS!$B$7:$B$1000,"&lt;=" &amp; 'SAÍDAS'!$B53,ENTRADAS!$C$7:$C$1000,'SAÍDAS'!$C53)-SUMIFS('SAÍDAS'!$H$7:$H$300,'SAÍDAS'!$B$7:$B$300,"&lt;=" &amp; 'SAÍDAS'!$B53,'SAÍDAS'!$C$7:$C$300,'SAÍDAS'!$C53)</f>
        <v>0</v>
      </c>
      <c r="J53" s="129">
        <f t="shared" si="1"/>
        <v>0</v>
      </c>
      <c r="K53" s="61"/>
    </row>
    <row r="54" ht="15.75" customHeight="1">
      <c r="B54" s="124"/>
      <c r="C54" s="99"/>
      <c r="D54" s="99"/>
      <c r="E54" s="99"/>
      <c r="F54" s="125"/>
      <c r="G54" s="131"/>
      <c r="H54" s="127">
        <f>'SAÍDAS'!$D54-'SAÍDAS'!$E54</f>
        <v>0</v>
      </c>
      <c r="I54" s="128">
        <f>SUMIFS(ENTRADAS!$E$7:$E$1000,ENTRADAS!$B$7:$B$1000,"&lt;=" &amp; 'SAÍDAS'!$B54,ENTRADAS!$C$7:$C$1000,'SAÍDAS'!$C54)-SUMIFS('SAÍDAS'!$H$7:$H$300,'SAÍDAS'!$B$7:$B$300,"&lt;=" &amp; 'SAÍDAS'!$B54,'SAÍDAS'!$C$7:$C$300,'SAÍDAS'!$C54)</f>
        <v>0</v>
      </c>
      <c r="J54" s="129">
        <f t="shared" si="1"/>
        <v>0</v>
      </c>
      <c r="K54" s="61"/>
    </row>
    <row r="55" ht="15.75" customHeight="1">
      <c r="B55" s="124"/>
      <c r="C55" s="99"/>
      <c r="D55" s="99"/>
      <c r="E55" s="99"/>
      <c r="F55" s="125"/>
      <c r="G55" s="131"/>
      <c r="H55" s="127">
        <f>'SAÍDAS'!$D55-'SAÍDAS'!$E55</f>
        <v>0</v>
      </c>
      <c r="I55" s="128">
        <f>SUMIFS(ENTRADAS!$E$7:$E$1000,ENTRADAS!$B$7:$B$1000,"&lt;=" &amp; 'SAÍDAS'!$B55,ENTRADAS!$C$7:$C$1000,'SAÍDAS'!$C55)-SUMIFS('SAÍDAS'!$H$7:$H$300,'SAÍDAS'!$B$7:$B$300,"&lt;=" &amp; 'SAÍDAS'!$B55,'SAÍDAS'!$C$7:$C$300,'SAÍDAS'!$C55)</f>
        <v>0</v>
      </c>
      <c r="J55" s="129">
        <f t="shared" si="1"/>
        <v>0</v>
      </c>
      <c r="K55" s="61"/>
    </row>
    <row r="56" ht="15.75" customHeight="1">
      <c r="B56" s="124"/>
      <c r="C56" s="99"/>
      <c r="D56" s="99"/>
      <c r="E56" s="99"/>
      <c r="F56" s="125"/>
      <c r="G56" s="131"/>
      <c r="H56" s="127">
        <f>'SAÍDAS'!$D56-'SAÍDAS'!$E56</f>
        <v>0</v>
      </c>
      <c r="I56" s="128">
        <f>SUMIFS(ENTRADAS!$E$7:$E$1000,ENTRADAS!$B$7:$B$1000,"&lt;=" &amp; 'SAÍDAS'!$B56,ENTRADAS!$C$7:$C$1000,'SAÍDAS'!$C56)-SUMIFS('SAÍDAS'!$H$7:$H$300,'SAÍDAS'!$B$7:$B$300,"&lt;=" &amp; 'SAÍDAS'!$B56,'SAÍDAS'!$C$7:$C$300,'SAÍDAS'!$C56)</f>
        <v>0</v>
      </c>
      <c r="J56" s="129">
        <f t="shared" si="1"/>
        <v>0</v>
      </c>
      <c r="K56" s="61"/>
    </row>
    <row r="57" ht="15.75" customHeight="1">
      <c r="B57" s="124"/>
      <c r="C57" s="99"/>
      <c r="D57" s="99"/>
      <c r="E57" s="99"/>
      <c r="F57" s="125"/>
      <c r="G57" s="131"/>
      <c r="H57" s="127">
        <f>'SAÍDAS'!$D57-'SAÍDAS'!$E57</f>
        <v>0</v>
      </c>
      <c r="I57" s="128">
        <f>SUMIFS(ENTRADAS!$E$7:$E$1000,ENTRADAS!$B$7:$B$1000,"&lt;=" &amp; 'SAÍDAS'!$B57,ENTRADAS!$C$7:$C$1000,'SAÍDAS'!$C57)-SUMIFS('SAÍDAS'!$H$7:$H$300,'SAÍDAS'!$B$7:$B$300,"&lt;=" &amp; 'SAÍDAS'!$B57,'SAÍDAS'!$C$7:$C$300,'SAÍDAS'!$C57)</f>
        <v>0</v>
      </c>
      <c r="J57" s="129">
        <f t="shared" si="1"/>
        <v>0</v>
      </c>
      <c r="K57" s="61"/>
    </row>
    <row r="58" ht="15.75" customHeight="1">
      <c r="B58" s="124"/>
      <c r="C58" s="99"/>
      <c r="D58" s="99"/>
      <c r="E58" s="99"/>
      <c r="F58" s="125"/>
      <c r="G58" s="131"/>
      <c r="H58" s="127">
        <f>'SAÍDAS'!$D58-'SAÍDAS'!$E58</f>
        <v>0</v>
      </c>
      <c r="I58" s="128">
        <f>SUMIFS(ENTRADAS!$E$7:$E$1000,ENTRADAS!$B$7:$B$1000,"&lt;=" &amp; 'SAÍDAS'!$B58,ENTRADAS!$C$7:$C$1000,'SAÍDAS'!$C58)-SUMIFS('SAÍDAS'!$H$7:$H$300,'SAÍDAS'!$B$7:$B$300,"&lt;=" &amp; 'SAÍDAS'!$B58,'SAÍDAS'!$C$7:$C$300,'SAÍDAS'!$C58)</f>
        <v>0</v>
      </c>
      <c r="J58" s="129">
        <f t="shared" si="1"/>
        <v>0</v>
      </c>
      <c r="K58" s="61"/>
    </row>
    <row r="59" ht="15.75" customHeight="1">
      <c r="B59" s="124"/>
      <c r="C59" s="99"/>
      <c r="D59" s="99"/>
      <c r="E59" s="99"/>
      <c r="F59" s="125"/>
      <c r="G59" s="131"/>
      <c r="H59" s="127">
        <f>'SAÍDAS'!$D59-'SAÍDAS'!$E59</f>
        <v>0</v>
      </c>
      <c r="I59" s="128">
        <f>SUMIFS(ENTRADAS!$E$7:$E$1000,ENTRADAS!$B$7:$B$1000,"&lt;=" &amp; 'SAÍDAS'!$B59,ENTRADAS!$C$7:$C$1000,'SAÍDAS'!$C59)-SUMIFS('SAÍDAS'!$H$7:$H$300,'SAÍDAS'!$B$7:$B$300,"&lt;=" &amp; 'SAÍDAS'!$B59,'SAÍDAS'!$C$7:$C$300,'SAÍDAS'!$C59)</f>
        <v>0</v>
      </c>
      <c r="J59" s="129">
        <f t="shared" si="1"/>
        <v>0</v>
      </c>
      <c r="K59" s="61"/>
    </row>
    <row r="60" ht="15.75" customHeight="1">
      <c r="B60" s="124"/>
      <c r="C60" s="99"/>
      <c r="D60" s="99"/>
      <c r="E60" s="99"/>
      <c r="F60" s="125"/>
      <c r="G60" s="131"/>
      <c r="H60" s="127">
        <f>'SAÍDAS'!$D60-'SAÍDAS'!$E60</f>
        <v>0</v>
      </c>
      <c r="I60" s="128">
        <f>SUMIFS(ENTRADAS!$E$7:$E$1000,ENTRADAS!$B$7:$B$1000,"&lt;=" &amp; 'SAÍDAS'!$B60,ENTRADAS!$C$7:$C$1000,'SAÍDAS'!$C60)-SUMIFS('SAÍDAS'!$H$7:$H$300,'SAÍDAS'!$B$7:$B$300,"&lt;=" &amp; 'SAÍDAS'!$B60,'SAÍDAS'!$C$7:$C$300,'SAÍDAS'!$C60)</f>
        <v>0</v>
      </c>
      <c r="J60" s="129">
        <f t="shared" si="1"/>
        <v>0</v>
      </c>
      <c r="K60" s="61"/>
    </row>
    <row r="61" ht="15.75" customHeight="1">
      <c r="B61" s="124"/>
      <c r="C61" s="99"/>
      <c r="D61" s="99"/>
      <c r="E61" s="99"/>
      <c r="F61" s="125"/>
      <c r="G61" s="131"/>
      <c r="H61" s="127">
        <f>'SAÍDAS'!$D61-'SAÍDAS'!$E61</f>
        <v>0</v>
      </c>
      <c r="I61" s="128">
        <f>SUMIFS(ENTRADAS!$E$7:$E$1000,ENTRADAS!$B$7:$B$1000,"&lt;=" &amp; 'SAÍDAS'!$B61,ENTRADAS!$C$7:$C$1000,'SAÍDAS'!$C61)-SUMIFS('SAÍDAS'!$H$7:$H$300,'SAÍDAS'!$B$7:$B$300,"&lt;=" &amp; 'SAÍDAS'!$B61,'SAÍDAS'!$C$7:$C$300,'SAÍDAS'!$C61)</f>
        <v>0</v>
      </c>
      <c r="J61" s="129">
        <f t="shared" si="1"/>
        <v>0</v>
      </c>
      <c r="K61" s="61"/>
    </row>
    <row r="62" ht="15.75" customHeight="1">
      <c r="B62" s="124"/>
      <c r="C62" s="99"/>
      <c r="D62" s="99"/>
      <c r="E62" s="99"/>
      <c r="F62" s="125"/>
      <c r="G62" s="131"/>
      <c r="H62" s="127">
        <f>'SAÍDAS'!$D62-'SAÍDAS'!$E62</f>
        <v>0</v>
      </c>
      <c r="I62" s="128">
        <f>SUMIFS(ENTRADAS!$E$7:$E$1000,ENTRADAS!$B$7:$B$1000,"&lt;=" &amp; 'SAÍDAS'!$B62,ENTRADAS!$C$7:$C$1000,'SAÍDAS'!$C62)-SUMIFS('SAÍDAS'!$H$7:$H$300,'SAÍDAS'!$B$7:$B$300,"&lt;=" &amp; 'SAÍDAS'!$B62,'SAÍDAS'!$C$7:$C$300,'SAÍDAS'!$C62)</f>
        <v>0</v>
      </c>
      <c r="J62" s="129">
        <f t="shared" si="1"/>
        <v>0</v>
      </c>
      <c r="K62" s="61"/>
    </row>
    <row r="63" ht="15.75" customHeight="1">
      <c r="B63" s="124"/>
      <c r="C63" s="99"/>
      <c r="D63" s="99"/>
      <c r="E63" s="99"/>
      <c r="F63" s="125"/>
      <c r="G63" s="131"/>
      <c r="H63" s="127">
        <f>'SAÍDAS'!$D63-'SAÍDAS'!$E63</f>
        <v>0</v>
      </c>
      <c r="I63" s="128">
        <f>SUMIFS(ENTRADAS!$E$7:$E$1000,ENTRADAS!$B$7:$B$1000,"&lt;=" &amp; 'SAÍDAS'!$B63,ENTRADAS!$C$7:$C$1000,'SAÍDAS'!$C63)-SUMIFS('SAÍDAS'!$H$7:$H$300,'SAÍDAS'!$B$7:$B$300,"&lt;=" &amp; 'SAÍDAS'!$B63,'SAÍDAS'!$C$7:$C$300,'SAÍDAS'!$C63)</f>
        <v>0</v>
      </c>
      <c r="J63" s="129">
        <f t="shared" si="1"/>
        <v>0</v>
      </c>
      <c r="K63" s="61"/>
    </row>
    <row r="64" ht="15.75" customHeight="1">
      <c r="B64" s="124"/>
      <c r="C64" s="99"/>
      <c r="D64" s="99"/>
      <c r="E64" s="99"/>
      <c r="F64" s="125"/>
      <c r="G64" s="131"/>
      <c r="H64" s="127">
        <f>'SAÍDAS'!$D64-'SAÍDAS'!$E64</f>
        <v>0</v>
      </c>
      <c r="I64" s="128">
        <f>SUMIFS(ENTRADAS!$E$7:$E$1000,ENTRADAS!$B$7:$B$1000,"&lt;=" &amp; 'SAÍDAS'!$B64,ENTRADAS!$C$7:$C$1000,'SAÍDAS'!$C64)-SUMIFS('SAÍDAS'!$H$7:$H$300,'SAÍDAS'!$B$7:$B$300,"&lt;=" &amp; 'SAÍDAS'!$B64,'SAÍDAS'!$C$7:$C$300,'SAÍDAS'!$C64)</f>
        <v>0</v>
      </c>
      <c r="J64" s="129">
        <f t="shared" si="1"/>
        <v>0</v>
      </c>
      <c r="K64" s="61"/>
    </row>
    <row r="65" ht="15.75" customHeight="1">
      <c r="B65" s="124"/>
      <c r="C65" s="99"/>
      <c r="D65" s="99"/>
      <c r="E65" s="99"/>
      <c r="F65" s="125"/>
      <c r="G65" s="131"/>
      <c r="H65" s="127">
        <f>'SAÍDAS'!$D65-'SAÍDAS'!$E65</f>
        <v>0</v>
      </c>
      <c r="I65" s="128">
        <f>SUMIFS(ENTRADAS!$E$7:$E$1000,ENTRADAS!$B$7:$B$1000,"&lt;=" &amp; 'SAÍDAS'!$B65,ENTRADAS!$C$7:$C$1000,'SAÍDAS'!$C65)-SUMIFS('SAÍDAS'!$H$7:$H$300,'SAÍDAS'!$B$7:$B$300,"&lt;=" &amp; 'SAÍDAS'!$B65,'SAÍDAS'!$C$7:$C$300,'SAÍDAS'!$C65)</f>
        <v>0</v>
      </c>
      <c r="J65" s="129">
        <f t="shared" si="1"/>
        <v>0</v>
      </c>
      <c r="K65" s="61"/>
    </row>
    <row r="66" ht="15.75" customHeight="1">
      <c r="B66" s="124"/>
      <c r="C66" s="99"/>
      <c r="D66" s="99"/>
      <c r="E66" s="99"/>
      <c r="F66" s="125"/>
      <c r="G66" s="131"/>
      <c r="H66" s="127">
        <f>'SAÍDAS'!$D66-'SAÍDAS'!$E66</f>
        <v>0</v>
      </c>
      <c r="I66" s="128">
        <f>SUMIFS(ENTRADAS!$E$7:$E$1000,ENTRADAS!$B$7:$B$1000,"&lt;=" &amp; 'SAÍDAS'!$B66,ENTRADAS!$C$7:$C$1000,'SAÍDAS'!$C66)-SUMIFS('SAÍDAS'!$H$7:$H$300,'SAÍDAS'!$B$7:$B$300,"&lt;=" &amp; 'SAÍDAS'!$B66,'SAÍDAS'!$C$7:$C$300,'SAÍDAS'!$C66)</f>
        <v>0</v>
      </c>
      <c r="J66" s="129">
        <f t="shared" si="1"/>
        <v>0</v>
      </c>
      <c r="K66" s="61"/>
    </row>
    <row r="67" ht="15.75" customHeight="1">
      <c r="B67" s="124"/>
      <c r="C67" s="99"/>
      <c r="D67" s="99"/>
      <c r="E67" s="99"/>
      <c r="F67" s="125"/>
      <c r="G67" s="131"/>
      <c r="H67" s="127">
        <f>'SAÍDAS'!$D67-'SAÍDAS'!$E67</f>
        <v>0</v>
      </c>
      <c r="I67" s="128">
        <f>SUMIFS(ENTRADAS!$E$7:$E$1000,ENTRADAS!$B$7:$B$1000,"&lt;=" &amp; 'SAÍDAS'!$B67,ENTRADAS!$C$7:$C$1000,'SAÍDAS'!$C67)-SUMIFS('SAÍDAS'!$H$7:$H$300,'SAÍDAS'!$B$7:$B$300,"&lt;=" &amp; 'SAÍDAS'!$B67,'SAÍDAS'!$C$7:$C$300,'SAÍDAS'!$C67)</f>
        <v>0</v>
      </c>
      <c r="J67" s="129">
        <f t="shared" si="1"/>
        <v>0</v>
      </c>
      <c r="K67" s="61"/>
    </row>
    <row r="68" ht="15.75" customHeight="1">
      <c r="B68" s="124"/>
      <c r="C68" s="99"/>
      <c r="D68" s="99"/>
      <c r="E68" s="99"/>
      <c r="F68" s="125"/>
      <c r="G68" s="131"/>
      <c r="H68" s="127">
        <f>'SAÍDAS'!$D68-'SAÍDAS'!$E68</f>
        <v>0</v>
      </c>
      <c r="I68" s="128">
        <f>SUMIFS(ENTRADAS!$E$7:$E$1000,ENTRADAS!$B$7:$B$1000,"&lt;=" &amp; 'SAÍDAS'!$B68,ENTRADAS!$C$7:$C$1000,'SAÍDAS'!$C68)-SUMIFS('SAÍDAS'!$H$7:$H$300,'SAÍDAS'!$B$7:$B$300,"&lt;=" &amp; 'SAÍDAS'!$B68,'SAÍDAS'!$C$7:$C$300,'SAÍDAS'!$C68)</f>
        <v>0</v>
      </c>
      <c r="J68" s="129">
        <f t="shared" si="1"/>
        <v>0</v>
      </c>
      <c r="K68" s="61"/>
    </row>
    <row r="69" ht="15.75" customHeight="1">
      <c r="B69" s="124"/>
      <c r="C69" s="99"/>
      <c r="D69" s="99"/>
      <c r="E69" s="99"/>
      <c r="F69" s="125"/>
      <c r="G69" s="131"/>
      <c r="H69" s="127">
        <f>'SAÍDAS'!$D69-'SAÍDAS'!$E69</f>
        <v>0</v>
      </c>
      <c r="I69" s="128">
        <f>SUMIFS(ENTRADAS!$E$7:$E$1000,ENTRADAS!$B$7:$B$1000,"&lt;=" &amp; 'SAÍDAS'!$B69,ENTRADAS!$C$7:$C$1000,'SAÍDAS'!$C69)-SUMIFS('SAÍDAS'!$H$7:$H$300,'SAÍDAS'!$B$7:$B$300,"&lt;=" &amp; 'SAÍDAS'!$B69,'SAÍDAS'!$C$7:$C$300,'SAÍDAS'!$C69)</f>
        <v>0</v>
      </c>
      <c r="J69" s="129">
        <f t="shared" si="1"/>
        <v>0</v>
      </c>
      <c r="K69" s="61"/>
    </row>
    <row r="70" ht="15.75" customHeight="1">
      <c r="B70" s="124"/>
      <c r="C70" s="99"/>
      <c r="D70" s="99"/>
      <c r="E70" s="99"/>
      <c r="F70" s="125"/>
      <c r="G70" s="131"/>
      <c r="H70" s="127">
        <f>'SAÍDAS'!$D70-'SAÍDAS'!$E70</f>
        <v>0</v>
      </c>
      <c r="I70" s="128">
        <f>SUMIFS(ENTRADAS!$E$7:$E$1000,ENTRADAS!$B$7:$B$1000,"&lt;=" &amp; 'SAÍDAS'!$B70,ENTRADAS!$C$7:$C$1000,'SAÍDAS'!$C70)-SUMIFS('SAÍDAS'!$H$7:$H$300,'SAÍDAS'!$B$7:$B$300,"&lt;=" &amp; 'SAÍDAS'!$B70,'SAÍDAS'!$C$7:$C$300,'SAÍDAS'!$C70)</f>
        <v>0</v>
      </c>
      <c r="J70" s="129">
        <f t="shared" si="1"/>
        <v>0</v>
      </c>
      <c r="K70" s="61"/>
    </row>
    <row r="71" ht="15.75" customHeight="1">
      <c r="B71" s="124"/>
      <c r="C71" s="99"/>
      <c r="D71" s="99"/>
      <c r="E71" s="99"/>
      <c r="F71" s="125"/>
      <c r="G71" s="131"/>
      <c r="H71" s="127">
        <f>'SAÍDAS'!$D71-'SAÍDAS'!$E71</f>
        <v>0</v>
      </c>
      <c r="I71" s="128">
        <f>SUMIFS(ENTRADAS!$E$7:$E$1000,ENTRADAS!$B$7:$B$1000,"&lt;=" &amp; 'SAÍDAS'!$B71,ENTRADAS!$C$7:$C$1000,'SAÍDAS'!$C71)-SUMIFS('SAÍDAS'!$H$7:$H$300,'SAÍDAS'!$B$7:$B$300,"&lt;=" &amp; 'SAÍDAS'!$B71,'SAÍDAS'!$C$7:$C$300,'SAÍDAS'!$C71)</f>
        <v>0</v>
      </c>
      <c r="J71" s="129">
        <f t="shared" si="1"/>
        <v>0</v>
      </c>
      <c r="K71" s="61"/>
    </row>
    <row r="72" ht="15.75" customHeight="1">
      <c r="B72" s="124"/>
      <c r="C72" s="99"/>
      <c r="D72" s="99"/>
      <c r="E72" s="99"/>
      <c r="F72" s="125"/>
      <c r="G72" s="131"/>
      <c r="H72" s="127">
        <f>'SAÍDAS'!$D72-'SAÍDAS'!$E72</f>
        <v>0</v>
      </c>
      <c r="I72" s="128">
        <f>SUMIFS(ENTRADAS!$E$7:$E$1000,ENTRADAS!$B$7:$B$1000,"&lt;=" &amp; 'SAÍDAS'!$B72,ENTRADAS!$C$7:$C$1000,'SAÍDAS'!$C72)-SUMIFS('SAÍDAS'!$H$7:$H$300,'SAÍDAS'!$B$7:$B$300,"&lt;=" &amp; 'SAÍDAS'!$B72,'SAÍDAS'!$C$7:$C$300,'SAÍDAS'!$C72)</f>
        <v>0</v>
      </c>
      <c r="J72" s="129">
        <f t="shared" si="1"/>
        <v>0</v>
      </c>
      <c r="K72" s="61"/>
    </row>
    <row r="73" ht="15.75" customHeight="1">
      <c r="B73" s="124"/>
      <c r="C73" s="99"/>
      <c r="D73" s="99"/>
      <c r="E73" s="99"/>
      <c r="F73" s="125"/>
      <c r="G73" s="131"/>
      <c r="H73" s="127">
        <f>'SAÍDAS'!$D73-'SAÍDAS'!$E73</f>
        <v>0</v>
      </c>
      <c r="I73" s="128">
        <f>SUMIFS(ENTRADAS!$E$7:$E$1000,ENTRADAS!$B$7:$B$1000,"&lt;=" &amp; 'SAÍDAS'!$B73,ENTRADAS!$C$7:$C$1000,'SAÍDAS'!$C73)-SUMIFS('SAÍDAS'!$H$7:$H$300,'SAÍDAS'!$B$7:$B$300,"&lt;=" &amp; 'SAÍDAS'!$B73,'SAÍDAS'!$C$7:$C$300,'SAÍDAS'!$C73)</f>
        <v>0</v>
      </c>
      <c r="J73" s="129">
        <f t="shared" si="1"/>
        <v>0</v>
      </c>
      <c r="K73" s="61"/>
    </row>
    <row r="74" ht="15.75" customHeight="1">
      <c r="B74" s="124"/>
      <c r="C74" s="99"/>
      <c r="D74" s="99"/>
      <c r="E74" s="99"/>
      <c r="F74" s="125"/>
      <c r="G74" s="131"/>
      <c r="H74" s="127">
        <f>'SAÍDAS'!$D74-'SAÍDAS'!$E74</f>
        <v>0</v>
      </c>
      <c r="I74" s="128">
        <f>SUMIFS(ENTRADAS!$E$7:$E$1000,ENTRADAS!$B$7:$B$1000,"&lt;=" &amp; 'SAÍDAS'!$B74,ENTRADAS!$C$7:$C$1000,'SAÍDAS'!$C74)-SUMIFS('SAÍDAS'!$H$7:$H$300,'SAÍDAS'!$B$7:$B$300,"&lt;=" &amp; 'SAÍDAS'!$B74,'SAÍDAS'!$C$7:$C$300,'SAÍDAS'!$C74)</f>
        <v>0</v>
      </c>
      <c r="J74" s="129">
        <f t="shared" si="1"/>
        <v>0</v>
      </c>
      <c r="K74" s="61"/>
    </row>
    <row r="75" ht="15.75" customHeight="1">
      <c r="B75" s="124"/>
      <c r="C75" s="99"/>
      <c r="D75" s="99"/>
      <c r="E75" s="99"/>
      <c r="F75" s="125"/>
      <c r="G75" s="131"/>
      <c r="H75" s="127">
        <f>'SAÍDAS'!$D75-'SAÍDAS'!$E75</f>
        <v>0</v>
      </c>
      <c r="I75" s="128">
        <f>SUMIFS(ENTRADAS!$E$7:$E$1000,ENTRADAS!$B$7:$B$1000,"&lt;=" &amp; 'SAÍDAS'!$B75,ENTRADAS!$C$7:$C$1000,'SAÍDAS'!$C75)-SUMIFS('SAÍDAS'!$H$7:$H$300,'SAÍDAS'!$B$7:$B$300,"&lt;=" &amp; 'SAÍDAS'!$B75,'SAÍDAS'!$C$7:$C$300,'SAÍDAS'!$C75)</f>
        <v>0</v>
      </c>
      <c r="J75" s="129">
        <f t="shared" si="1"/>
        <v>0</v>
      </c>
      <c r="K75" s="61"/>
    </row>
    <row r="76" ht="15.75" customHeight="1">
      <c r="B76" s="132"/>
      <c r="C76" s="104"/>
      <c r="D76" s="104"/>
      <c r="E76" s="104"/>
      <c r="F76" s="133"/>
      <c r="G76" s="131"/>
      <c r="H76" s="127">
        <f>'SAÍDAS'!$D76-'SAÍDAS'!$E76</f>
        <v>0</v>
      </c>
      <c r="I76" s="128">
        <f>SUMIFS(ENTRADAS!$E$7:$E$1000,ENTRADAS!$B$7:$B$1000,"&lt;=" &amp; 'SAÍDAS'!$B76,ENTRADAS!$C$7:$C$1000,'SAÍDAS'!$C76)-SUMIFS('SAÍDAS'!$H$7:$H$300,'SAÍDAS'!$B$7:$B$300,"&lt;=" &amp; 'SAÍDAS'!$B76,'SAÍDAS'!$C$7:$C$300,'SAÍDAS'!$C76)</f>
        <v>0</v>
      </c>
      <c r="J76" s="129">
        <f t="shared" si="1"/>
        <v>0</v>
      </c>
      <c r="K76" s="61"/>
    </row>
    <row r="77" ht="15.75" customHeight="1">
      <c r="B77" s="132"/>
      <c r="C77" s="104"/>
      <c r="D77" s="104"/>
      <c r="E77" s="104"/>
      <c r="F77" s="133"/>
      <c r="G77" s="131"/>
      <c r="H77" s="127">
        <f>'SAÍDAS'!$D77-'SAÍDAS'!$E77</f>
        <v>0</v>
      </c>
      <c r="I77" s="128">
        <f>SUMIFS(ENTRADAS!$E$7:$E$1000,ENTRADAS!$B$7:$B$1000,"&lt;=" &amp; 'SAÍDAS'!$B77,ENTRADAS!$C$7:$C$1000,'SAÍDAS'!$C77)-SUMIFS('SAÍDAS'!$H$7:$H$300,'SAÍDAS'!$B$7:$B$300,"&lt;=" &amp; 'SAÍDAS'!$B77,'SAÍDAS'!$C$7:$C$300,'SAÍDAS'!$C77)</f>
        <v>0</v>
      </c>
      <c r="J77" s="129">
        <f t="shared" si="1"/>
        <v>0</v>
      </c>
      <c r="K77" s="61"/>
    </row>
    <row r="78" ht="15.75" customHeight="1">
      <c r="B78" s="132"/>
      <c r="C78" s="104"/>
      <c r="D78" s="104"/>
      <c r="E78" s="104"/>
      <c r="F78" s="133"/>
      <c r="G78" s="131"/>
      <c r="H78" s="127">
        <f>'SAÍDAS'!$D78-'SAÍDAS'!$E78</f>
        <v>0</v>
      </c>
      <c r="I78" s="128">
        <f>SUMIFS(ENTRADAS!$E$7:$E$1000,ENTRADAS!$B$7:$B$1000,"&lt;=" &amp; 'SAÍDAS'!$B78,ENTRADAS!$C$7:$C$1000,'SAÍDAS'!$C78)-SUMIFS('SAÍDAS'!$H$7:$H$300,'SAÍDAS'!$B$7:$B$300,"&lt;=" &amp; 'SAÍDAS'!$B78,'SAÍDAS'!$C$7:$C$300,'SAÍDAS'!$C78)</f>
        <v>0</v>
      </c>
      <c r="J78" s="129">
        <f t="shared" si="1"/>
        <v>0</v>
      </c>
      <c r="K78" s="61"/>
    </row>
    <row r="79" ht="15.75" customHeight="1">
      <c r="B79" s="132"/>
      <c r="C79" s="104"/>
      <c r="D79" s="104"/>
      <c r="E79" s="104"/>
      <c r="F79" s="133"/>
      <c r="G79" s="131"/>
      <c r="H79" s="127">
        <f>'SAÍDAS'!$D79-'SAÍDAS'!$E79</f>
        <v>0</v>
      </c>
      <c r="I79" s="128">
        <f>SUMIFS(ENTRADAS!$E$7:$E$1000,ENTRADAS!$B$7:$B$1000,"&lt;=" &amp; 'SAÍDAS'!$B79,ENTRADAS!$C$7:$C$1000,'SAÍDAS'!$C79)-SUMIFS('SAÍDAS'!$H$7:$H$300,'SAÍDAS'!$B$7:$B$300,"&lt;=" &amp; 'SAÍDAS'!$B79,'SAÍDAS'!$C$7:$C$300,'SAÍDAS'!$C79)</f>
        <v>0</v>
      </c>
      <c r="J79" s="129">
        <f t="shared" si="1"/>
        <v>0</v>
      </c>
      <c r="K79" s="61"/>
    </row>
    <row r="80" ht="15.75" customHeight="1">
      <c r="B80" s="132"/>
      <c r="C80" s="104"/>
      <c r="D80" s="104"/>
      <c r="E80" s="104"/>
      <c r="F80" s="133"/>
      <c r="G80" s="131"/>
      <c r="H80" s="127">
        <f>'SAÍDAS'!$D80-'SAÍDAS'!$E80</f>
        <v>0</v>
      </c>
      <c r="I80" s="128">
        <f>SUMIFS(ENTRADAS!$E$7:$E$1000,ENTRADAS!$B$7:$B$1000,"&lt;=" &amp; 'SAÍDAS'!$B80,ENTRADAS!$C$7:$C$1000,'SAÍDAS'!$C80)-SUMIFS('SAÍDAS'!$H$7:$H$300,'SAÍDAS'!$B$7:$B$300,"&lt;=" &amp; 'SAÍDAS'!$B80,'SAÍDAS'!$C$7:$C$300,'SAÍDAS'!$C80)</f>
        <v>0</v>
      </c>
      <c r="J80" s="129">
        <f t="shared" si="1"/>
        <v>0</v>
      </c>
      <c r="K80" s="61"/>
    </row>
    <row r="81" ht="15.75" customHeight="1">
      <c r="B81" s="132"/>
      <c r="C81" s="104"/>
      <c r="D81" s="104"/>
      <c r="E81" s="104"/>
      <c r="F81" s="133"/>
      <c r="G81" s="131"/>
      <c r="H81" s="127">
        <f>'SAÍDAS'!$D81-'SAÍDAS'!$E81</f>
        <v>0</v>
      </c>
      <c r="I81" s="128">
        <f>SUMIFS(ENTRADAS!$E$7:$E$1000,ENTRADAS!$B$7:$B$1000,"&lt;=" &amp; 'SAÍDAS'!$B81,ENTRADAS!$C$7:$C$1000,'SAÍDAS'!$C81)-SUMIFS('SAÍDAS'!$H$7:$H$300,'SAÍDAS'!$B$7:$B$300,"&lt;=" &amp; 'SAÍDAS'!$B81,'SAÍDAS'!$C$7:$C$300,'SAÍDAS'!$C81)</f>
        <v>0</v>
      </c>
      <c r="J81" s="129">
        <f t="shared" si="1"/>
        <v>0</v>
      </c>
      <c r="K81" s="61"/>
    </row>
    <row r="82" ht="15.75" customHeight="1">
      <c r="B82" s="132"/>
      <c r="C82" s="104"/>
      <c r="D82" s="104"/>
      <c r="E82" s="104"/>
      <c r="F82" s="133"/>
      <c r="G82" s="131"/>
      <c r="H82" s="127">
        <f>'SAÍDAS'!$D82-'SAÍDAS'!$E82</f>
        <v>0</v>
      </c>
      <c r="I82" s="128">
        <f>SUMIFS(ENTRADAS!$E$7:$E$1000,ENTRADAS!$B$7:$B$1000,"&lt;=" &amp; 'SAÍDAS'!$B82,ENTRADAS!$C$7:$C$1000,'SAÍDAS'!$C82)-SUMIFS('SAÍDAS'!$H$7:$H$300,'SAÍDAS'!$B$7:$B$300,"&lt;=" &amp; 'SAÍDAS'!$B82,'SAÍDAS'!$C$7:$C$300,'SAÍDAS'!$C82)</f>
        <v>0</v>
      </c>
      <c r="J82" s="129">
        <f t="shared" si="1"/>
        <v>0</v>
      </c>
      <c r="K82" s="61"/>
    </row>
    <row r="83" ht="15.75" customHeight="1">
      <c r="B83" s="132"/>
      <c r="C83" s="104"/>
      <c r="D83" s="104"/>
      <c r="E83" s="104"/>
      <c r="F83" s="133"/>
      <c r="G83" s="131"/>
      <c r="H83" s="127">
        <f>'SAÍDAS'!$D83-'SAÍDAS'!$E83</f>
        <v>0</v>
      </c>
      <c r="I83" s="128">
        <f>SUMIFS(ENTRADAS!$E$7:$E$1000,ENTRADAS!$B$7:$B$1000,"&lt;=" &amp; 'SAÍDAS'!$B83,ENTRADAS!$C$7:$C$1000,'SAÍDAS'!$C83)-SUMIFS('SAÍDAS'!$H$7:$H$300,'SAÍDAS'!$B$7:$B$300,"&lt;=" &amp; 'SAÍDAS'!$B83,'SAÍDAS'!$C$7:$C$300,'SAÍDAS'!$C83)</f>
        <v>0</v>
      </c>
      <c r="J83" s="129">
        <f t="shared" si="1"/>
        <v>0</v>
      </c>
      <c r="K83" s="61"/>
    </row>
    <row r="84" ht="15.75" customHeight="1">
      <c r="B84" s="132"/>
      <c r="C84" s="104"/>
      <c r="D84" s="104"/>
      <c r="E84" s="104"/>
      <c r="F84" s="133"/>
      <c r="G84" s="131"/>
      <c r="H84" s="127">
        <f>'SAÍDAS'!$D84-'SAÍDAS'!$E84</f>
        <v>0</v>
      </c>
      <c r="I84" s="128">
        <f>SUMIFS(ENTRADAS!$E$7:$E$1000,ENTRADAS!$B$7:$B$1000,"&lt;=" &amp; 'SAÍDAS'!$B84,ENTRADAS!$C$7:$C$1000,'SAÍDAS'!$C84)-SUMIFS('SAÍDAS'!$H$7:$H$300,'SAÍDAS'!$B$7:$B$300,"&lt;=" &amp; 'SAÍDAS'!$B84,'SAÍDAS'!$C$7:$C$300,'SAÍDAS'!$C84)</f>
        <v>0</v>
      </c>
      <c r="J84" s="129">
        <f t="shared" si="1"/>
        <v>0</v>
      </c>
      <c r="K84" s="61"/>
    </row>
    <row r="85" ht="15.75" customHeight="1">
      <c r="B85" s="132"/>
      <c r="C85" s="104"/>
      <c r="D85" s="104"/>
      <c r="E85" s="104"/>
      <c r="F85" s="133"/>
      <c r="G85" s="131"/>
      <c r="H85" s="127">
        <f>'SAÍDAS'!$D85-'SAÍDAS'!$E85</f>
        <v>0</v>
      </c>
      <c r="I85" s="128">
        <f>SUMIFS(ENTRADAS!$E$7:$E$1000,ENTRADAS!$B$7:$B$1000,"&lt;=" &amp; 'SAÍDAS'!$B85,ENTRADAS!$C$7:$C$1000,'SAÍDAS'!$C85)-SUMIFS('SAÍDAS'!$H$7:$H$300,'SAÍDAS'!$B$7:$B$300,"&lt;=" &amp; 'SAÍDAS'!$B85,'SAÍDAS'!$C$7:$C$300,'SAÍDAS'!$C85)</f>
        <v>0</v>
      </c>
      <c r="J85" s="129">
        <f t="shared" si="1"/>
        <v>0</v>
      </c>
      <c r="K85" s="61"/>
    </row>
    <row r="86" ht="15.75" customHeight="1">
      <c r="B86" s="132"/>
      <c r="C86" s="104"/>
      <c r="D86" s="104"/>
      <c r="E86" s="104"/>
      <c r="F86" s="133"/>
      <c r="G86" s="131"/>
      <c r="H86" s="127">
        <f>'SAÍDAS'!$D86-'SAÍDAS'!$E86</f>
        <v>0</v>
      </c>
      <c r="I86" s="128">
        <f>SUMIFS(ENTRADAS!$E$7:$E$1000,ENTRADAS!$B$7:$B$1000,"&lt;=" &amp; 'SAÍDAS'!$B86,ENTRADAS!$C$7:$C$1000,'SAÍDAS'!$C86)-SUMIFS('SAÍDAS'!$H$7:$H$300,'SAÍDAS'!$B$7:$B$300,"&lt;=" &amp; 'SAÍDAS'!$B86,'SAÍDAS'!$C$7:$C$300,'SAÍDAS'!$C86)</f>
        <v>0</v>
      </c>
      <c r="J86" s="129">
        <f t="shared" si="1"/>
        <v>0</v>
      </c>
      <c r="K86" s="61"/>
    </row>
    <row r="87" ht="15.75" customHeight="1">
      <c r="B87" s="132"/>
      <c r="C87" s="104"/>
      <c r="D87" s="104"/>
      <c r="E87" s="104"/>
      <c r="F87" s="133"/>
      <c r="G87" s="131"/>
      <c r="H87" s="127">
        <f>'SAÍDAS'!$D87-'SAÍDAS'!$E87</f>
        <v>0</v>
      </c>
      <c r="I87" s="128">
        <f>SUMIFS(ENTRADAS!$E$7:$E$1000,ENTRADAS!$B$7:$B$1000,"&lt;=" &amp; 'SAÍDAS'!$B87,ENTRADAS!$C$7:$C$1000,'SAÍDAS'!$C87)-SUMIFS('SAÍDAS'!$H$7:$H$300,'SAÍDAS'!$B$7:$B$300,"&lt;=" &amp; 'SAÍDAS'!$B87,'SAÍDAS'!$C$7:$C$300,'SAÍDAS'!$C87)</f>
        <v>0</v>
      </c>
      <c r="J87" s="129">
        <f t="shared" si="1"/>
        <v>0</v>
      </c>
      <c r="K87" s="61"/>
    </row>
    <row r="88" ht="15.75" customHeight="1">
      <c r="B88" s="132"/>
      <c r="C88" s="104"/>
      <c r="D88" s="104"/>
      <c r="E88" s="104"/>
      <c r="F88" s="133"/>
      <c r="G88" s="131"/>
      <c r="H88" s="127">
        <f>'SAÍDAS'!$D88-'SAÍDAS'!$E88</f>
        <v>0</v>
      </c>
      <c r="I88" s="128">
        <f>SUMIFS(ENTRADAS!$E$7:$E$1000,ENTRADAS!$B$7:$B$1000,"&lt;=" &amp; 'SAÍDAS'!$B88,ENTRADAS!$C$7:$C$1000,'SAÍDAS'!$C88)-SUMIFS('SAÍDAS'!$H$7:$H$300,'SAÍDAS'!$B$7:$B$300,"&lt;=" &amp; 'SAÍDAS'!$B88,'SAÍDAS'!$C$7:$C$300,'SAÍDAS'!$C88)</f>
        <v>0</v>
      </c>
      <c r="J88" s="129">
        <f t="shared" si="1"/>
        <v>0</v>
      </c>
      <c r="K88" s="61"/>
    </row>
    <row r="89" ht="15.75" customHeight="1">
      <c r="B89" s="132"/>
      <c r="C89" s="104"/>
      <c r="D89" s="104"/>
      <c r="E89" s="104"/>
      <c r="F89" s="133"/>
      <c r="G89" s="131"/>
      <c r="H89" s="127">
        <f>'SAÍDAS'!$D89-'SAÍDAS'!$E89</f>
        <v>0</v>
      </c>
      <c r="I89" s="128">
        <f>SUMIFS(ENTRADAS!$E$7:$E$1000,ENTRADAS!$B$7:$B$1000,"&lt;=" &amp; 'SAÍDAS'!$B89,ENTRADAS!$C$7:$C$1000,'SAÍDAS'!$C89)-SUMIFS('SAÍDAS'!$H$7:$H$300,'SAÍDAS'!$B$7:$B$300,"&lt;=" &amp; 'SAÍDAS'!$B89,'SAÍDAS'!$C$7:$C$300,'SAÍDAS'!$C89)</f>
        <v>0</v>
      </c>
      <c r="J89" s="129">
        <f t="shared" si="1"/>
        <v>0</v>
      </c>
      <c r="K89" s="61"/>
    </row>
    <row r="90" ht="15.75" customHeight="1">
      <c r="B90" s="132"/>
      <c r="C90" s="104"/>
      <c r="D90" s="104"/>
      <c r="E90" s="104"/>
      <c r="F90" s="133"/>
      <c r="G90" s="131"/>
      <c r="H90" s="127">
        <f>'SAÍDAS'!$D90-'SAÍDAS'!$E90</f>
        <v>0</v>
      </c>
      <c r="I90" s="128">
        <f>SUMIFS(ENTRADAS!$E$7:$E$1000,ENTRADAS!$B$7:$B$1000,"&lt;=" &amp; 'SAÍDAS'!$B90,ENTRADAS!$C$7:$C$1000,'SAÍDAS'!$C90)-SUMIFS('SAÍDAS'!$H$7:$H$300,'SAÍDAS'!$B$7:$B$300,"&lt;=" &amp; 'SAÍDAS'!$B90,'SAÍDAS'!$C$7:$C$300,'SAÍDAS'!$C90)</f>
        <v>0</v>
      </c>
      <c r="J90" s="129">
        <f t="shared" si="1"/>
        <v>0</v>
      </c>
      <c r="K90" s="61"/>
    </row>
    <row r="91" ht="15.75" customHeight="1">
      <c r="B91" s="132"/>
      <c r="C91" s="104"/>
      <c r="D91" s="104"/>
      <c r="E91" s="104"/>
      <c r="F91" s="133"/>
      <c r="G91" s="131"/>
      <c r="H91" s="127">
        <f>'SAÍDAS'!$D91-'SAÍDAS'!$E91</f>
        <v>0</v>
      </c>
      <c r="I91" s="128">
        <f>SUMIFS(ENTRADAS!$E$7:$E$1000,ENTRADAS!$B$7:$B$1000,"&lt;=" &amp; 'SAÍDAS'!$B91,ENTRADAS!$C$7:$C$1000,'SAÍDAS'!$C91)-SUMIFS('SAÍDAS'!$H$7:$H$300,'SAÍDAS'!$B$7:$B$300,"&lt;=" &amp; 'SAÍDAS'!$B91,'SAÍDAS'!$C$7:$C$300,'SAÍDAS'!$C91)</f>
        <v>0</v>
      </c>
      <c r="J91" s="129">
        <f t="shared" si="1"/>
        <v>0</v>
      </c>
      <c r="K91" s="61"/>
    </row>
    <row r="92" ht="15.75" customHeight="1">
      <c r="B92" s="132"/>
      <c r="C92" s="104"/>
      <c r="D92" s="104"/>
      <c r="E92" s="104"/>
      <c r="F92" s="133"/>
      <c r="G92" s="131"/>
      <c r="H92" s="127">
        <f>'SAÍDAS'!$D92-'SAÍDAS'!$E92</f>
        <v>0</v>
      </c>
      <c r="I92" s="128">
        <f>SUMIFS(ENTRADAS!$E$7:$E$1000,ENTRADAS!$B$7:$B$1000,"&lt;=" &amp; 'SAÍDAS'!$B92,ENTRADAS!$C$7:$C$1000,'SAÍDAS'!$C92)-SUMIFS('SAÍDAS'!$H$7:$H$300,'SAÍDAS'!$B$7:$B$300,"&lt;=" &amp; 'SAÍDAS'!$B92,'SAÍDAS'!$C$7:$C$300,'SAÍDAS'!$C92)</f>
        <v>0</v>
      </c>
      <c r="J92" s="129">
        <f t="shared" si="1"/>
        <v>0</v>
      </c>
      <c r="K92" s="61"/>
    </row>
    <row r="93" ht="15.75" customHeight="1">
      <c r="B93" s="132"/>
      <c r="C93" s="104"/>
      <c r="D93" s="104"/>
      <c r="E93" s="104"/>
      <c r="F93" s="133"/>
      <c r="G93" s="131"/>
      <c r="H93" s="127">
        <f>'SAÍDAS'!$D93-'SAÍDAS'!$E93</f>
        <v>0</v>
      </c>
      <c r="I93" s="128">
        <f>SUMIFS(ENTRADAS!$E$7:$E$1000,ENTRADAS!$B$7:$B$1000,"&lt;=" &amp; 'SAÍDAS'!$B93,ENTRADAS!$C$7:$C$1000,'SAÍDAS'!$C93)-SUMIFS('SAÍDAS'!$H$7:$H$300,'SAÍDAS'!$B$7:$B$300,"&lt;=" &amp; 'SAÍDAS'!$B93,'SAÍDAS'!$C$7:$C$300,'SAÍDAS'!$C93)</f>
        <v>0</v>
      </c>
      <c r="J93" s="129">
        <f t="shared" si="1"/>
        <v>0</v>
      </c>
      <c r="K93" s="61"/>
    </row>
    <row r="94" ht="15.75" customHeight="1">
      <c r="B94" s="132"/>
      <c r="C94" s="104"/>
      <c r="D94" s="104"/>
      <c r="E94" s="104"/>
      <c r="F94" s="133"/>
      <c r="G94" s="131"/>
      <c r="H94" s="127">
        <f>'SAÍDAS'!$D94-'SAÍDAS'!$E94</f>
        <v>0</v>
      </c>
      <c r="I94" s="128">
        <f>SUMIFS(ENTRADAS!$E$7:$E$1000,ENTRADAS!$B$7:$B$1000,"&lt;=" &amp; 'SAÍDAS'!$B94,ENTRADAS!$C$7:$C$1000,'SAÍDAS'!$C94)-SUMIFS('SAÍDAS'!$H$7:$H$300,'SAÍDAS'!$B$7:$B$300,"&lt;=" &amp; 'SAÍDAS'!$B94,'SAÍDAS'!$C$7:$C$300,'SAÍDAS'!$C94)</f>
        <v>0</v>
      </c>
      <c r="J94" s="129">
        <f t="shared" si="1"/>
        <v>0</v>
      </c>
      <c r="K94" s="61"/>
    </row>
    <row r="95" ht="15.75" customHeight="1">
      <c r="B95" s="132"/>
      <c r="C95" s="104"/>
      <c r="D95" s="104"/>
      <c r="E95" s="104"/>
      <c r="F95" s="133"/>
      <c r="G95" s="131"/>
      <c r="H95" s="127">
        <f>'SAÍDAS'!$D95-'SAÍDAS'!$E95</f>
        <v>0</v>
      </c>
      <c r="I95" s="128">
        <f>SUMIFS(ENTRADAS!$E$7:$E$1000,ENTRADAS!$B$7:$B$1000,"&lt;=" &amp; 'SAÍDAS'!$B95,ENTRADAS!$C$7:$C$1000,'SAÍDAS'!$C95)-SUMIFS('SAÍDAS'!$H$7:$H$300,'SAÍDAS'!$B$7:$B$300,"&lt;=" &amp; 'SAÍDAS'!$B95,'SAÍDAS'!$C$7:$C$300,'SAÍDAS'!$C95)</f>
        <v>0</v>
      </c>
      <c r="J95" s="129">
        <f t="shared" si="1"/>
        <v>0</v>
      </c>
      <c r="K95" s="61"/>
    </row>
    <row r="96" ht="15.75" customHeight="1">
      <c r="B96" s="132"/>
      <c r="C96" s="104"/>
      <c r="D96" s="104"/>
      <c r="E96" s="104"/>
      <c r="F96" s="133"/>
      <c r="G96" s="131"/>
      <c r="H96" s="127">
        <f>'SAÍDAS'!$D96-'SAÍDAS'!$E96</f>
        <v>0</v>
      </c>
      <c r="I96" s="128">
        <f>SUMIFS(ENTRADAS!$E$7:$E$1000,ENTRADAS!$B$7:$B$1000,"&lt;=" &amp; 'SAÍDAS'!$B96,ENTRADAS!$C$7:$C$1000,'SAÍDAS'!$C96)-SUMIFS('SAÍDAS'!$H$7:$H$300,'SAÍDAS'!$B$7:$B$300,"&lt;=" &amp; 'SAÍDAS'!$B96,'SAÍDAS'!$C$7:$C$300,'SAÍDAS'!$C96)</f>
        <v>0</v>
      </c>
      <c r="J96" s="129">
        <f t="shared" si="1"/>
        <v>0</v>
      </c>
      <c r="K96" s="61"/>
    </row>
    <row r="97" ht="15.75" customHeight="1">
      <c r="B97" s="132"/>
      <c r="C97" s="104"/>
      <c r="D97" s="104"/>
      <c r="E97" s="104"/>
      <c r="F97" s="133"/>
      <c r="G97" s="131"/>
      <c r="H97" s="127">
        <f>'SAÍDAS'!$D97-'SAÍDAS'!$E97</f>
        <v>0</v>
      </c>
      <c r="I97" s="128">
        <f>SUMIFS(ENTRADAS!$E$7:$E$1000,ENTRADAS!$B$7:$B$1000,"&lt;=" &amp; 'SAÍDAS'!$B97,ENTRADAS!$C$7:$C$1000,'SAÍDAS'!$C97)-SUMIFS('SAÍDAS'!$H$7:$H$300,'SAÍDAS'!$B$7:$B$300,"&lt;=" &amp; 'SAÍDAS'!$B97,'SAÍDAS'!$C$7:$C$300,'SAÍDAS'!$C97)</f>
        <v>0</v>
      </c>
      <c r="J97" s="129">
        <f t="shared" si="1"/>
        <v>0</v>
      </c>
      <c r="K97" s="61"/>
    </row>
    <row r="98" ht="15.75" customHeight="1">
      <c r="B98" s="132"/>
      <c r="C98" s="104"/>
      <c r="D98" s="104"/>
      <c r="E98" s="104"/>
      <c r="F98" s="133"/>
      <c r="G98" s="131"/>
      <c r="H98" s="127">
        <f>'SAÍDAS'!$D98-'SAÍDAS'!$E98</f>
        <v>0</v>
      </c>
      <c r="I98" s="128">
        <f>SUMIFS(ENTRADAS!$E$7:$E$1000,ENTRADAS!$B$7:$B$1000,"&lt;=" &amp; 'SAÍDAS'!$B98,ENTRADAS!$C$7:$C$1000,'SAÍDAS'!$C98)-SUMIFS('SAÍDAS'!$H$7:$H$300,'SAÍDAS'!$B$7:$B$300,"&lt;=" &amp; 'SAÍDAS'!$B98,'SAÍDAS'!$C$7:$C$300,'SAÍDAS'!$C98)</f>
        <v>0</v>
      </c>
      <c r="J98" s="129">
        <f t="shared" si="1"/>
        <v>0</v>
      </c>
      <c r="K98" s="61"/>
    </row>
    <row r="99" ht="15.75" customHeight="1">
      <c r="B99" s="132"/>
      <c r="C99" s="104"/>
      <c r="D99" s="104"/>
      <c r="E99" s="104"/>
      <c r="F99" s="133"/>
      <c r="G99" s="131"/>
      <c r="H99" s="127">
        <f>'SAÍDAS'!$D99-'SAÍDAS'!$E99</f>
        <v>0</v>
      </c>
      <c r="I99" s="128">
        <f>SUMIFS(ENTRADAS!$E$7:$E$1000,ENTRADAS!$B$7:$B$1000,"&lt;=" &amp; 'SAÍDAS'!$B99,ENTRADAS!$C$7:$C$1000,'SAÍDAS'!$C99)-SUMIFS('SAÍDAS'!$H$7:$H$300,'SAÍDAS'!$B$7:$B$300,"&lt;=" &amp; 'SAÍDAS'!$B99,'SAÍDAS'!$C$7:$C$300,'SAÍDAS'!$C99)</f>
        <v>0</v>
      </c>
      <c r="J99" s="129">
        <f t="shared" si="1"/>
        <v>0</v>
      </c>
      <c r="K99" s="61"/>
    </row>
    <row r="100" ht="15.75" customHeight="1">
      <c r="B100" s="132"/>
      <c r="C100" s="104"/>
      <c r="D100" s="104"/>
      <c r="E100" s="104"/>
      <c r="F100" s="133"/>
      <c r="G100" s="131"/>
      <c r="H100" s="127">
        <f>'SAÍDAS'!$D100-'SAÍDAS'!$E100</f>
        <v>0</v>
      </c>
      <c r="I100" s="128">
        <f>SUMIFS(ENTRADAS!$E$7:$E$1000,ENTRADAS!$B$7:$B$1000,"&lt;=" &amp; 'SAÍDAS'!$B100,ENTRADAS!$C$7:$C$1000,'SAÍDAS'!$C100)-SUMIFS('SAÍDAS'!$H$7:$H$300,'SAÍDAS'!$B$7:$B$300,"&lt;=" &amp; 'SAÍDAS'!$B100,'SAÍDAS'!$C$7:$C$300,'SAÍDAS'!$C100)</f>
        <v>0</v>
      </c>
      <c r="J100" s="129">
        <f t="shared" si="1"/>
        <v>0</v>
      </c>
      <c r="K100" s="61"/>
    </row>
    <row r="101" ht="15.75" customHeight="1">
      <c r="B101" s="132"/>
      <c r="C101" s="104"/>
      <c r="D101" s="104"/>
      <c r="E101" s="104"/>
      <c r="F101" s="133"/>
      <c r="G101" s="131"/>
      <c r="H101" s="127">
        <f>'SAÍDAS'!$D101-'SAÍDAS'!$E101</f>
        <v>0</v>
      </c>
      <c r="I101" s="128">
        <f>SUMIFS(ENTRADAS!$E$7:$E$1000,ENTRADAS!$B$7:$B$1000,"&lt;=" &amp; 'SAÍDAS'!$B101,ENTRADAS!$C$7:$C$1000,'SAÍDAS'!$C101)-SUMIFS('SAÍDAS'!$H$7:$H$300,'SAÍDAS'!$B$7:$B$300,"&lt;=" &amp; 'SAÍDAS'!$B101,'SAÍDAS'!$C$7:$C$300,'SAÍDAS'!$C101)</f>
        <v>0</v>
      </c>
      <c r="J101" s="129">
        <f t="shared" si="1"/>
        <v>0</v>
      </c>
      <c r="K101" s="61"/>
    </row>
    <row r="102" ht="15.75" customHeight="1">
      <c r="B102" s="132"/>
      <c r="C102" s="104"/>
      <c r="D102" s="104"/>
      <c r="E102" s="104"/>
      <c r="F102" s="133"/>
      <c r="G102" s="131"/>
      <c r="H102" s="127">
        <f>'SAÍDAS'!$D102-'SAÍDAS'!$E102</f>
        <v>0</v>
      </c>
      <c r="I102" s="128">
        <f>SUMIFS(ENTRADAS!$E$7:$E$1000,ENTRADAS!$B$7:$B$1000,"&lt;=" &amp; 'SAÍDAS'!$B102,ENTRADAS!$C$7:$C$1000,'SAÍDAS'!$C102)-SUMIFS('SAÍDAS'!$H$7:$H$300,'SAÍDAS'!$B$7:$B$300,"&lt;=" &amp; 'SAÍDAS'!$B102,'SAÍDAS'!$C$7:$C$300,'SAÍDAS'!$C102)</f>
        <v>0</v>
      </c>
      <c r="J102" s="129">
        <f t="shared" si="1"/>
        <v>0</v>
      </c>
      <c r="K102" s="61"/>
    </row>
    <row r="103" ht="15.75" customHeight="1">
      <c r="B103" s="132"/>
      <c r="C103" s="104"/>
      <c r="D103" s="104"/>
      <c r="E103" s="104"/>
      <c r="F103" s="133"/>
      <c r="G103" s="131"/>
      <c r="H103" s="127">
        <f>'SAÍDAS'!$D103-'SAÍDAS'!$E103</f>
        <v>0</v>
      </c>
      <c r="I103" s="128">
        <f>SUMIFS(ENTRADAS!$E$7:$E$1000,ENTRADAS!$B$7:$B$1000,"&lt;=" &amp; 'SAÍDAS'!$B103,ENTRADAS!$C$7:$C$1000,'SAÍDAS'!$C103)-SUMIFS('SAÍDAS'!$H$7:$H$300,'SAÍDAS'!$B$7:$B$300,"&lt;=" &amp; 'SAÍDAS'!$B103,'SAÍDAS'!$C$7:$C$300,'SAÍDAS'!$C103)</f>
        <v>0</v>
      </c>
      <c r="J103" s="129">
        <f t="shared" si="1"/>
        <v>0</v>
      </c>
      <c r="K103" s="61"/>
    </row>
    <row r="104" ht="15.75" customHeight="1">
      <c r="B104" s="132"/>
      <c r="C104" s="104"/>
      <c r="D104" s="104"/>
      <c r="E104" s="104"/>
      <c r="F104" s="133"/>
      <c r="G104" s="131"/>
      <c r="H104" s="127">
        <f>'SAÍDAS'!$D104-'SAÍDAS'!$E104</f>
        <v>0</v>
      </c>
      <c r="I104" s="128">
        <f>SUMIFS(ENTRADAS!$E$7:$E$1000,ENTRADAS!$B$7:$B$1000,"&lt;=" &amp; 'SAÍDAS'!$B104,ENTRADAS!$C$7:$C$1000,'SAÍDAS'!$C104)-SUMIFS('SAÍDAS'!$H$7:$H$300,'SAÍDAS'!$B$7:$B$300,"&lt;=" &amp; 'SAÍDAS'!$B104,'SAÍDAS'!$C$7:$C$300,'SAÍDAS'!$C104)</f>
        <v>0</v>
      </c>
      <c r="J104" s="129">
        <f t="shared" si="1"/>
        <v>0</v>
      </c>
      <c r="K104" s="61"/>
    </row>
    <row r="105" ht="15.75" customHeight="1">
      <c r="B105" s="132"/>
      <c r="C105" s="104"/>
      <c r="D105" s="104"/>
      <c r="E105" s="104"/>
      <c r="F105" s="133"/>
      <c r="G105" s="131"/>
      <c r="H105" s="127">
        <f>'SAÍDAS'!$D105-'SAÍDAS'!$E105</f>
        <v>0</v>
      </c>
      <c r="I105" s="128">
        <f>SUMIFS(ENTRADAS!$E$7:$E$1000,ENTRADAS!$B$7:$B$1000,"&lt;=" &amp; 'SAÍDAS'!$B105,ENTRADAS!$C$7:$C$1000,'SAÍDAS'!$C105)-SUMIFS('SAÍDAS'!$H$7:$H$300,'SAÍDAS'!$B$7:$B$300,"&lt;=" &amp; 'SAÍDAS'!$B105,'SAÍDAS'!$C$7:$C$300,'SAÍDAS'!$C105)</f>
        <v>0</v>
      </c>
      <c r="J105" s="129">
        <f t="shared" si="1"/>
        <v>0</v>
      </c>
      <c r="K105" s="61"/>
    </row>
    <row r="106" ht="15.75" customHeight="1">
      <c r="B106" s="132"/>
      <c r="C106" s="104"/>
      <c r="D106" s="104"/>
      <c r="E106" s="104"/>
      <c r="F106" s="133"/>
      <c r="G106" s="131"/>
      <c r="H106" s="127">
        <f>'SAÍDAS'!$D106-'SAÍDAS'!$E106</f>
        <v>0</v>
      </c>
      <c r="I106" s="128">
        <f>SUMIFS(ENTRADAS!$E$7:$E$1000,ENTRADAS!$B$7:$B$1000,"&lt;=" &amp; 'SAÍDAS'!$B106,ENTRADAS!$C$7:$C$1000,'SAÍDAS'!$C106)-SUMIFS('SAÍDAS'!$H$7:$H$300,'SAÍDAS'!$B$7:$B$300,"&lt;=" &amp; 'SAÍDAS'!$B106,'SAÍDAS'!$C$7:$C$300,'SAÍDAS'!$C106)</f>
        <v>0</v>
      </c>
      <c r="J106" s="129">
        <f t="shared" si="1"/>
        <v>0</v>
      </c>
      <c r="K106" s="61"/>
    </row>
    <row r="107" ht="15.75" customHeight="1">
      <c r="B107" s="132"/>
      <c r="C107" s="104"/>
      <c r="D107" s="104"/>
      <c r="E107" s="104"/>
      <c r="F107" s="133"/>
      <c r="G107" s="131"/>
      <c r="H107" s="127">
        <f>'SAÍDAS'!$D107-'SAÍDAS'!$E107</f>
        <v>0</v>
      </c>
      <c r="I107" s="128">
        <f>SUMIFS(ENTRADAS!$E$7:$E$1000,ENTRADAS!$B$7:$B$1000,"&lt;=" &amp; 'SAÍDAS'!$B107,ENTRADAS!$C$7:$C$1000,'SAÍDAS'!$C107)-SUMIFS('SAÍDAS'!$H$7:$H$300,'SAÍDAS'!$B$7:$B$300,"&lt;=" &amp; 'SAÍDAS'!$B107,'SAÍDAS'!$C$7:$C$300,'SAÍDAS'!$C107)</f>
        <v>0</v>
      </c>
      <c r="J107" s="129">
        <f t="shared" si="1"/>
        <v>0</v>
      </c>
      <c r="K107" s="61"/>
    </row>
    <row r="108" ht="15.75" customHeight="1">
      <c r="B108" s="132"/>
      <c r="C108" s="104"/>
      <c r="D108" s="104"/>
      <c r="E108" s="104"/>
      <c r="F108" s="133"/>
      <c r="G108" s="131"/>
      <c r="H108" s="127">
        <f>'SAÍDAS'!$D108-'SAÍDAS'!$E108</f>
        <v>0</v>
      </c>
      <c r="I108" s="128">
        <f>SUMIFS(ENTRADAS!$E$7:$E$1000,ENTRADAS!$B$7:$B$1000,"&lt;=" &amp; 'SAÍDAS'!$B108,ENTRADAS!$C$7:$C$1000,'SAÍDAS'!$C108)-SUMIFS('SAÍDAS'!$H$7:$H$300,'SAÍDAS'!$B$7:$B$300,"&lt;=" &amp; 'SAÍDAS'!$B108,'SAÍDAS'!$C$7:$C$300,'SAÍDAS'!$C108)</f>
        <v>0</v>
      </c>
      <c r="J108" s="129">
        <f t="shared" si="1"/>
        <v>0</v>
      </c>
      <c r="K108" s="61"/>
    </row>
    <row r="109" ht="15.75" customHeight="1">
      <c r="B109" s="132"/>
      <c r="C109" s="104"/>
      <c r="D109" s="104"/>
      <c r="E109" s="104"/>
      <c r="F109" s="133"/>
      <c r="G109" s="131"/>
      <c r="H109" s="127">
        <f>'SAÍDAS'!$D109-'SAÍDAS'!$E109</f>
        <v>0</v>
      </c>
      <c r="I109" s="128">
        <f>SUMIFS(ENTRADAS!$E$7:$E$1000,ENTRADAS!$B$7:$B$1000,"&lt;=" &amp; 'SAÍDAS'!$B109,ENTRADAS!$C$7:$C$1000,'SAÍDAS'!$C109)-SUMIFS('SAÍDAS'!$H$7:$H$300,'SAÍDAS'!$B$7:$B$300,"&lt;=" &amp; 'SAÍDAS'!$B109,'SAÍDAS'!$C$7:$C$300,'SAÍDAS'!$C109)</f>
        <v>0</v>
      </c>
      <c r="J109" s="129">
        <f t="shared" si="1"/>
        <v>0</v>
      </c>
      <c r="K109" s="61"/>
    </row>
    <row r="110" ht="15.75" customHeight="1">
      <c r="B110" s="132"/>
      <c r="C110" s="104"/>
      <c r="D110" s="104"/>
      <c r="E110" s="104"/>
      <c r="F110" s="133"/>
      <c r="G110" s="131"/>
      <c r="H110" s="127">
        <f>'SAÍDAS'!$D110-'SAÍDAS'!$E110</f>
        <v>0</v>
      </c>
      <c r="I110" s="128">
        <f>SUMIFS(ENTRADAS!$E$7:$E$1000,ENTRADAS!$B$7:$B$1000,"&lt;=" &amp; 'SAÍDAS'!$B110,ENTRADAS!$C$7:$C$1000,'SAÍDAS'!$C110)-SUMIFS('SAÍDAS'!$H$7:$H$300,'SAÍDAS'!$B$7:$B$300,"&lt;=" &amp; 'SAÍDAS'!$B110,'SAÍDAS'!$C$7:$C$300,'SAÍDAS'!$C110)</f>
        <v>0</v>
      </c>
      <c r="J110" s="129">
        <f t="shared" si="1"/>
        <v>0</v>
      </c>
      <c r="K110" s="61"/>
    </row>
    <row r="111" ht="15.75" customHeight="1">
      <c r="B111" s="132"/>
      <c r="C111" s="104"/>
      <c r="D111" s="104"/>
      <c r="E111" s="104"/>
      <c r="F111" s="133"/>
      <c r="G111" s="131"/>
      <c r="H111" s="127">
        <f>'SAÍDAS'!$D111-'SAÍDAS'!$E111</f>
        <v>0</v>
      </c>
      <c r="I111" s="128">
        <f>SUMIFS(ENTRADAS!$E$7:$E$1000,ENTRADAS!$B$7:$B$1000,"&lt;=" &amp; 'SAÍDAS'!$B111,ENTRADAS!$C$7:$C$1000,'SAÍDAS'!$C111)-SUMIFS('SAÍDAS'!$H$7:$H$300,'SAÍDAS'!$B$7:$B$300,"&lt;=" &amp; 'SAÍDAS'!$B111,'SAÍDAS'!$C$7:$C$300,'SAÍDAS'!$C111)</f>
        <v>0</v>
      </c>
      <c r="J111" s="129">
        <f t="shared" si="1"/>
        <v>0</v>
      </c>
      <c r="K111" s="61"/>
    </row>
    <row r="112" ht="15.75" customHeight="1">
      <c r="B112" s="132"/>
      <c r="C112" s="104"/>
      <c r="D112" s="104"/>
      <c r="E112" s="104"/>
      <c r="F112" s="133"/>
      <c r="G112" s="131"/>
      <c r="H112" s="127">
        <f>'SAÍDAS'!$D112-'SAÍDAS'!$E112</f>
        <v>0</v>
      </c>
      <c r="I112" s="128">
        <f>SUMIFS(ENTRADAS!$E$7:$E$1000,ENTRADAS!$B$7:$B$1000,"&lt;=" &amp; 'SAÍDAS'!$B112,ENTRADAS!$C$7:$C$1000,'SAÍDAS'!$C112)-SUMIFS('SAÍDAS'!$H$7:$H$300,'SAÍDAS'!$B$7:$B$300,"&lt;=" &amp; 'SAÍDAS'!$B112,'SAÍDAS'!$C$7:$C$300,'SAÍDAS'!$C112)</f>
        <v>0</v>
      </c>
      <c r="J112" s="129">
        <f t="shared" si="1"/>
        <v>0</v>
      </c>
      <c r="K112" s="61"/>
    </row>
    <row r="113" ht="15.75" customHeight="1">
      <c r="B113" s="132"/>
      <c r="C113" s="104"/>
      <c r="D113" s="104"/>
      <c r="E113" s="104"/>
      <c r="F113" s="133"/>
      <c r="G113" s="131"/>
      <c r="H113" s="127">
        <f>'SAÍDAS'!$D113-'SAÍDAS'!$E113</f>
        <v>0</v>
      </c>
      <c r="I113" s="128">
        <f>SUMIFS(ENTRADAS!$E$7:$E$1000,ENTRADAS!$B$7:$B$1000,"&lt;=" &amp; 'SAÍDAS'!$B113,ENTRADAS!$C$7:$C$1000,'SAÍDAS'!$C113)-SUMIFS('SAÍDAS'!$H$7:$H$300,'SAÍDAS'!$B$7:$B$300,"&lt;=" &amp; 'SAÍDAS'!$B113,'SAÍDAS'!$C$7:$C$300,'SAÍDAS'!$C113)</f>
        <v>0</v>
      </c>
      <c r="J113" s="129">
        <f t="shared" si="1"/>
        <v>0</v>
      </c>
      <c r="K113" s="61"/>
    </row>
    <row r="114" ht="15.75" customHeight="1">
      <c r="B114" s="132"/>
      <c r="C114" s="104"/>
      <c r="D114" s="104"/>
      <c r="E114" s="104"/>
      <c r="F114" s="133"/>
      <c r="G114" s="131"/>
      <c r="H114" s="127">
        <f>'SAÍDAS'!$D114-'SAÍDAS'!$E114</f>
        <v>0</v>
      </c>
      <c r="I114" s="128">
        <f>SUMIFS(ENTRADAS!$E$7:$E$1000,ENTRADAS!$B$7:$B$1000,"&lt;=" &amp; 'SAÍDAS'!$B114,ENTRADAS!$C$7:$C$1000,'SAÍDAS'!$C114)-SUMIFS('SAÍDAS'!$H$7:$H$300,'SAÍDAS'!$B$7:$B$300,"&lt;=" &amp; 'SAÍDAS'!$B114,'SAÍDAS'!$C$7:$C$300,'SAÍDAS'!$C114)</f>
        <v>0</v>
      </c>
      <c r="J114" s="129">
        <f t="shared" si="1"/>
        <v>0</v>
      </c>
      <c r="K114" s="61"/>
    </row>
    <row r="115" ht="15.75" customHeight="1">
      <c r="B115" s="132"/>
      <c r="C115" s="104"/>
      <c r="D115" s="104"/>
      <c r="E115" s="104"/>
      <c r="F115" s="133"/>
      <c r="G115" s="131"/>
      <c r="H115" s="127">
        <f>'SAÍDAS'!$D115-'SAÍDAS'!$E115</f>
        <v>0</v>
      </c>
      <c r="I115" s="128">
        <f>SUMIFS(ENTRADAS!$E$7:$E$1000,ENTRADAS!$B$7:$B$1000,"&lt;=" &amp; 'SAÍDAS'!$B115,ENTRADAS!$C$7:$C$1000,'SAÍDAS'!$C115)-SUMIFS('SAÍDAS'!$H$7:$H$300,'SAÍDAS'!$B$7:$B$300,"&lt;=" &amp; 'SAÍDAS'!$B115,'SAÍDAS'!$C$7:$C$300,'SAÍDAS'!$C115)</f>
        <v>0</v>
      </c>
      <c r="J115" s="129">
        <f t="shared" si="1"/>
        <v>0</v>
      </c>
      <c r="K115" s="61"/>
    </row>
    <row r="116" ht="15.75" customHeight="1">
      <c r="B116" s="132"/>
      <c r="C116" s="104"/>
      <c r="D116" s="104"/>
      <c r="E116" s="104"/>
      <c r="F116" s="133"/>
      <c r="G116" s="131"/>
      <c r="H116" s="127">
        <f>'SAÍDAS'!$D116-'SAÍDAS'!$E116</f>
        <v>0</v>
      </c>
      <c r="I116" s="128">
        <f>SUMIFS(ENTRADAS!$E$7:$E$1000,ENTRADAS!$B$7:$B$1000,"&lt;=" &amp; 'SAÍDAS'!$B116,ENTRADAS!$C$7:$C$1000,'SAÍDAS'!$C116)-SUMIFS('SAÍDAS'!$H$7:$H$300,'SAÍDAS'!$B$7:$B$300,"&lt;=" &amp; 'SAÍDAS'!$B116,'SAÍDAS'!$C$7:$C$300,'SAÍDAS'!$C116)</f>
        <v>0</v>
      </c>
      <c r="J116" s="129">
        <f t="shared" si="1"/>
        <v>0</v>
      </c>
      <c r="K116" s="61"/>
    </row>
    <row r="117" ht="15.75" customHeight="1">
      <c r="B117" s="132"/>
      <c r="C117" s="104"/>
      <c r="D117" s="104"/>
      <c r="E117" s="104"/>
      <c r="F117" s="133"/>
      <c r="G117" s="131"/>
      <c r="H117" s="127">
        <f>'SAÍDAS'!$D117-'SAÍDAS'!$E117</f>
        <v>0</v>
      </c>
      <c r="I117" s="128">
        <f>SUMIFS(ENTRADAS!$E$7:$E$1000,ENTRADAS!$B$7:$B$1000,"&lt;=" &amp; 'SAÍDAS'!$B117,ENTRADAS!$C$7:$C$1000,'SAÍDAS'!$C117)-SUMIFS('SAÍDAS'!$H$7:$H$300,'SAÍDAS'!$B$7:$B$300,"&lt;=" &amp; 'SAÍDAS'!$B117,'SAÍDAS'!$C$7:$C$300,'SAÍDAS'!$C117)</f>
        <v>0</v>
      </c>
      <c r="J117" s="129">
        <f t="shared" si="1"/>
        <v>0</v>
      </c>
      <c r="K117" s="61"/>
    </row>
    <row r="118" ht="15.75" customHeight="1">
      <c r="B118" s="132"/>
      <c r="C118" s="104"/>
      <c r="D118" s="104"/>
      <c r="E118" s="104"/>
      <c r="F118" s="133"/>
      <c r="G118" s="131"/>
      <c r="H118" s="127">
        <f>'SAÍDAS'!$D118-'SAÍDAS'!$E118</f>
        <v>0</v>
      </c>
      <c r="I118" s="128">
        <f>SUMIFS(ENTRADAS!$E$7:$E$1000,ENTRADAS!$B$7:$B$1000,"&lt;=" &amp; 'SAÍDAS'!$B118,ENTRADAS!$C$7:$C$1000,'SAÍDAS'!$C118)-SUMIFS('SAÍDAS'!$H$7:$H$300,'SAÍDAS'!$B$7:$B$300,"&lt;=" &amp; 'SAÍDAS'!$B118,'SAÍDAS'!$C$7:$C$300,'SAÍDAS'!$C118)</f>
        <v>0</v>
      </c>
      <c r="J118" s="129">
        <f t="shared" si="1"/>
        <v>0</v>
      </c>
      <c r="K118" s="61"/>
    </row>
    <row r="119" ht="15.75" customHeight="1">
      <c r="B119" s="132"/>
      <c r="C119" s="104"/>
      <c r="D119" s="104"/>
      <c r="E119" s="104"/>
      <c r="F119" s="133"/>
      <c r="G119" s="131"/>
      <c r="H119" s="127">
        <f>'SAÍDAS'!$D119-'SAÍDAS'!$E119</f>
        <v>0</v>
      </c>
      <c r="I119" s="128">
        <f>SUMIFS(ENTRADAS!$E$7:$E$1000,ENTRADAS!$B$7:$B$1000,"&lt;=" &amp; 'SAÍDAS'!$B119,ENTRADAS!$C$7:$C$1000,'SAÍDAS'!$C119)-SUMIFS('SAÍDAS'!$H$7:$H$300,'SAÍDAS'!$B$7:$B$300,"&lt;=" &amp; 'SAÍDAS'!$B119,'SAÍDAS'!$C$7:$C$300,'SAÍDAS'!$C119)</f>
        <v>0</v>
      </c>
      <c r="J119" s="129">
        <f t="shared" si="1"/>
        <v>0</v>
      </c>
      <c r="K119" s="61"/>
    </row>
    <row r="120" ht="15.75" customHeight="1">
      <c r="B120" s="132"/>
      <c r="C120" s="104"/>
      <c r="D120" s="104"/>
      <c r="E120" s="104"/>
      <c r="F120" s="133"/>
      <c r="G120" s="131"/>
      <c r="H120" s="127">
        <f>'SAÍDAS'!$D120-'SAÍDAS'!$E120</f>
        <v>0</v>
      </c>
      <c r="I120" s="128">
        <f>SUMIFS(ENTRADAS!$E$7:$E$1000,ENTRADAS!$B$7:$B$1000,"&lt;=" &amp; 'SAÍDAS'!$B120,ENTRADAS!$C$7:$C$1000,'SAÍDAS'!$C120)-SUMIFS('SAÍDAS'!$H$7:$H$300,'SAÍDAS'!$B$7:$B$300,"&lt;=" &amp; 'SAÍDAS'!$B120,'SAÍDAS'!$C$7:$C$300,'SAÍDAS'!$C120)</f>
        <v>0</v>
      </c>
      <c r="J120" s="129">
        <f t="shared" si="1"/>
        <v>0</v>
      </c>
      <c r="K120" s="61"/>
    </row>
    <row r="121" ht="15.75" customHeight="1">
      <c r="B121" s="132"/>
      <c r="C121" s="104"/>
      <c r="D121" s="104"/>
      <c r="E121" s="104"/>
      <c r="F121" s="133"/>
      <c r="G121" s="131"/>
      <c r="H121" s="127">
        <f>'SAÍDAS'!$D121-'SAÍDAS'!$E121</f>
        <v>0</v>
      </c>
      <c r="I121" s="128">
        <f>SUMIFS(ENTRADAS!$E$7:$E$1000,ENTRADAS!$B$7:$B$1000,"&lt;=" &amp; 'SAÍDAS'!$B121,ENTRADAS!$C$7:$C$1000,'SAÍDAS'!$C121)-SUMIFS('SAÍDAS'!$H$7:$H$300,'SAÍDAS'!$B$7:$B$300,"&lt;=" &amp; 'SAÍDAS'!$B121,'SAÍDAS'!$C$7:$C$300,'SAÍDAS'!$C121)</f>
        <v>0</v>
      </c>
      <c r="J121" s="129">
        <f t="shared" si="1"/>
        <v>0</v>
      </c>
      <c r="K121" s="61"/>
    </row>
    <row r="122" ht="15.75" customHeight="1">
      <c r="B122" s="132"/>
      <c r="C122" s="104"/>
      <c r="D122" s="104"/>
      <c r="E122" s="104"/>
      <c r="F122" s="133"/>
      <c r="G122" s="131"/>
      <c r="H122" s="127">
        <f>'SAÍDAS'!$D122-'SAÍDAS'!$E122</f>
        <v>0</v>
      </c>
      <c r="I122" s="128">
        <f>SUMIFS(ENTRADAS!$E$7:$E$1000,ENTRADAS!$B$7:$B$1000,"&lt;=" &amp; 'SAÍDAS'!$B122,ENTRADAS!$C$7:$C$1000,'SAÍDAS'!$C122)-SUMIFS('SAÍDAS'!$H$7:$H$300,'SAÍDAS'!$B$7:$B$300,"&lt;=" &amp; 'SAÍDAS'!$B122,'SAÍDAS'!$C$7:$C$300,'SAÍDAS'!$C122)</f>
        <v>0</v>
      </c>
      <c r="J122" s="129">
        <f t="shared" si="1"/>
        <v>0</v>
      </c>
      <c r="K122" s="61"/>
    </row>
    <row r="123" ht="15.75" customHeight="1">
      <c r="B123" s="132"/>
      <c r="C123" s="104"/>
      <c r="D123" s="104"/>
      <c r="E123" s="104"/>
      <c r="F123" s="133"/>
      <c r="G123" s="131"/>
      <c r="H123" s="127">
        <f>'SAÍDAS'!$D123-'SAÍDAS'!$E123</f>
        <v>0</v>
      </c>
      <c r="I123" s="128">
        <f>SUMIFS(ENTRADAS!$E$7:$E$1000,ENTRADAS!$B$7:$B$1000,"&lt;=" &amp; 'SAÍDAS'!$B123,ENTRADAS!$C$7:$C$1000,'SAÍDAS'!$C123)-SUMIFS('SAÍDAS'!$H$7:$H$300,'SAÍDAS'!$B$7:$B$300,"&lt;=" &amp; 'SAÍDAS'!$B123,'SAÍDAS'!$C$7:$C$300,'SAÍDAS'!$C123)</f>
        <v>0</v>
      </c>
      <c r="J123" s="129">
        <f t="shared" si="1"/>
        <v>0</v>
      </c>
      <c r="K123" s="61"/>
    </row>
    <row r="124" ht="15.75" customHeight="1">
      <c r="B124" s="132"/>
      <c r="C124" s="104"/>
      <c r="D124" s="104"/>
      <c r="E124" s="104"/>
      <c r="F124" s="133"/>
      <c r="G124" s="131"/>
      <c r="H124" s="127">
        <f>'SAÍDAS'!$D124-'SAÍDAS'!$E124</f>
        <v>0</v>
      </c>
      <c r="I124" s="128">
        <f>SUMIFS(ENTRADAS!$E$7:$E$1000,ENTRADAS!$B$7:$B$1000,"&lt;=" &amp; 'SAÍDAS'!$B124,ENTRADAS!$C$7:$C$1000,'SAÍDAS'!$C124)-SUMIFS('SAÍDAS'!$H$7:$H$300,'SAÍDAS'!$B$7:$B$300,"&lt;=" &amp; 'SAÍDAS'!$B124,'SAÍDAS'!$C$7:$C$300,'SAÍDAS'!$C124)</f>
        <v>0</v>
      </c>
      <c r="J124" s="129">
        <f t="shared" si="1"/>
        <v>0</v>
      </c>
      <c r="K124" s="61"/>
    </row>
    <row r="125" ht="15.75" customHeight="1">
      <c r="B125" s="132"/>
      <c r="C125" s="104"/>
      <c r="D125" s="104"/>
      <c r="E125" s="104"/>
      <c r="F125" s="133"/>
      <c r="G125" s="131"/>
      <c r="H125" s="127">
        <f>'SAÍDAS'!$D125-'SAÍDAS'!$E125</f>
        <v>0</v>
      </c>
      <c r="I125" s="128">
        <f>SUMIFS(ENTRADAS!$E$7:$E$1000,ENTRADAS!$B$7:$B$1000,"&lt;=" &amp; 'SAÍDAS'!$B125,ENTRADAS!$C$7:$C$1000,'SAÍDAS'!$C125)-SUMIFS('SAÍDAS'!$H$7:$H$300,'SAÍDAS'!$B$7:$B$300,"&lt;=" &amp; 'SAÍDAS'!$B125,'SAÍDAS'!$C$7:$C$300,'SAÍDAS'!$C125)</f>
        <v>0</v>
      </c>
      <c r="J125" s="129">
        <f t="shared" si="1"/>
        <v>0</v>
      </c>
      <c r="K125" s="61"/>
    </row>
    <row r="126" ht="15.75" customHeight="1">
      <c r="B126" s="132"/>
      <c r="C126" s="104"/>
      <c r="D126" s="104"/>
      <c r="E126" s="104"/>
      <c r="F126" s="133"/>
      <c r="G126" s="131"/>
      <c r="H126" s="127">
        <f>'SAÍDAS'!$D126-'SAÍDAS'!$E126</f>
        <v>0</v>
      </c>
      <c r="I126" s="128">
        <f>SUMIFS(ENTRADAS!$E$7:$E$1000,ENTRADAS!$B$7:$B$1000,"&lt;=" &amp; 'SAÍDAS'!$B126,ENTRADAS!$C$7:$C$1000,'SAÍDAS'!$C126)-SUMIFS('SAÍDAS'!$H$7:$H$300,'SAÍDAS'!$B$7:$B$300,"&lt;=" &amp; 'SAÍDAS'!$B126,'SAÍDAS'!$C$7:$C$300,'SAÍDAS'!$C126)</f>
        <v>0</v>
      </c>
      <c r="J126" s="129">
        <f t="shared" si="1"/>
        <v>0</v>
      </c>
      <c r="K126" s="61"/>
    </row>
    <row r="127" ht="15.75" customHeight="1">
      <c r="B127" s="132"/>
      <c r="C127" s="104"/>
      <c r="D127" s="104"/>
      <c r="E127" s="104"/>
      <c r="F127" s="133"/>
      <c r="G127" s="131"/>
      <c r="H127" s="127">
        <f>'SAÍDAS'!$D127-'SAÍDAS'!$E127</f>
        <v>0</v>
      </c>
      <c r="I127" s="128">
        <f>SUMIFS(ENTRADAS!$E$7:$E$1000,ENTRADAS!$B$7:$B$1000,"&lt;=" &amp; 'SAÍDAS'!$B127,ENTRADAS!$C$7:$C$1000,'SAÍDAS'!$C127)-SUMIFS('SAÍDAS'!$H$7:$H$300,'SAÍDAS'!$B$7:$B$300,"&lt;=" &amp; 'SAÍDAS'!$B127,'SAÍDAS'!$C$7:$C$300,'SAÍDAS'!$C127)</f>
        <v>0</v>
      </c>
      <c r="J127" s="129">
        <f t="shared" si="1"/>
        <v>0</v>
      </c>
      <c r="K127" s="61"/>
    </row>
    <row r="128" ht="15.75" customHeight="1">
      <c r="B128" s="132"/>
      <c r="C128" s="104"/>
      <c r="D128" s="104"/>
      <c r="E128" s="104"/>
      <c r="F128" s="133"/>
      <c r="G128" s="131"/>
      <c r="H128" s="127">
        <f>'SAÍDAS'!$D128-'SAÍDAS'!$E128</f>
        <v>0</v>
      </c>
      <c r="I128" s="128">
        <f>SUMIFS(ENTRADAS!$E$7:$E$1000,ENTRADAS!$B$7:$B$1000,"&lt;=" &amp; 'SAÍDAS'!$B128,ENTRADAS!$C$7:$C$1000,'SAÍDAS'!$C128)-SUMIFS('SAÍDAS'!$H$7:$H$300,'SAÍDAS'!$B$7:$B$300,"&lt;=" &amp; 'SAÍDAS'!$B128,'SAÍDAS'!$C$7:$C$300,'SAÍDAS'!$C128)</f>
        <v>0</v>
      </c>
      <c r="J128" s="129">
        <f t="shared" si="1"/>
        <v>0</v>
      </c>
      <c r="K128" s="61"/>
    </row>
    <row r="129" ht="15.75" customHeight="1">
      <c r="B129" s="132"/>
      <c r="C129" s="104"/>
      <c r="D129" s="104"/>
      <c r="E129" s="104"/>
      <c r="F129" s="133"/>
      <c r="G129" s="131"/>
      <c r="H129" s="127">
        <f>'SAÍDAS'!$D129-'SAÍDAS'!$E129</f>
        <v>0</v>
      </c>
      <c r="I129" s="128">
        <f>SUMIFS(ENTRADAS!$E$7:$E$1000,ENTRADAS!$B$7:$B$1000,"&lt;=" &amp; 'SAÍDAS'!$B129,ENTRADAS!$C$7:$C$1000,'SAÍDAS'!$C129)-SUMIFS('SAÍDAS'!$H$7:$H$300,'SAÍDAS'!$B$7:$B$300,"&lt;=" &amp; 'SAÍDAS'!$B129,'SAÍDAS'!$C$7:$C$300,'SAÍDAS'!$C129)</f>
        <v>0</v>
      </c>
      <c r="J129" s="129">
        <f t="shared" si="1"/>
        <v>0</v>
      </c>
      <c r="K129" s="61"/>
    </row>
    <row r="130" ht="15.75" customHeight="1">
      <c r="B130" s="132"/>
      <c r="C130" s="104"/>
      <c r="D130" s="104"/>
      <c r="E130" s="104"/>
      <c r="F130" s="133"/>
      <c r="G130" s="131"/>
      <c r="H130" s="127">
        <f>'SAÍDAS'!$D130-'SAÍDAS'!$E130</f>
        <v>0</v>
      </c>
      <c r="I130" s="128">
        <f>SUMIFS(ENTRADAS!$E$7:$E$1000,ENTRADAS!$B$7:$B$1000,"&lt;=" &amp; 'SAÍDAS'!$B130,ENTRADAS!$C$7:$C$1000,'SAÍDAS'!$C130)-SUMIFS('SAÍDAS'!$H$7:$H$300,'SAÍDAS'!$B$7:$B$300,"&lt;=" &amp; 'SAÍDAS'!$B130,'SAÍDAS'!$C$7:$C$300,'SAÍDAS'!$C130)</f>
        <v>0</v>
      </c>
      <c r="J130" s="129">
        <f t="shared" si="1"/>
        <v>0</v>
      </c>
      <c r="K130" s="61"/>
    </row>
    <row r="131" ht="15.75" customHeight="1">
      <c r="B131" s="132"/>
      <c r="C131" s="104"/>
      <c r="D131" s="104"/>
      <c r="E131" s="104"/>
      <c r="F131" s="133"/>
      <c r="G131" s="131"/>
      <c r="H131" s="127">
        <f>'SAÍDAS'!$D131-'SAÍDAS'!$E131</f>
        <v>0</v>
      </c>
      <c r="I131" s="128">
        <f>SUMIFS(ENTRADAS!$E$7:$E$1000,ENTRADAS!$B$7:$B$1000,"&lt;=" &amp; 'SAÍDAS'!$B131,ENTRADAS!$C$7:$C$1000,'SAÍDAS'!$C131)-SUMIFS('SAÍDAS'!$H$7:$H$300,'SAÍDAS'!$B$7:$B$300,"&lt;=" &amp; 'SAÍDAS'!$B131,'SAÍDAS'!$C$7:$C$300,'SAÍDAS'!$C131)</f>
        <v>0</v>
      </c>
      <c r="J131" s="129">
        <f t="shared" si="1"/>
        <v>0</v>
      </c>
      <c r="K131" s="61"/>
    </row>
    <row r="132" ht="15.75" customHeight="1">
      <c r="B132" s="132"/>
      <c r="C132" s="104"/>
      <c r="D132" s="104"/>
      <c r="E132" s="104"/>
      <c r="F132" s="133"/>
      <c r="G132" s="131"/>
      <c r="H132" s="127">
        <f>'SAÍDAS'!$D132-'SAÍDAS'!$E132</f>
        <v>0</v>
      </c>
      <c r="I132" s="128">
        <f>SUMIFS(ENTRADAS!$E$7:$E$1000,ENTRADAS!$B$7:$B$1000,"&lt;=" &amp; 'SAÍDAS'!$B132,ENTRADAS!$C$7:$C$1000,'SAÍDAS'!$C132)-SUMIFS('SAÍDAS'!$H$7:$H$300,'SAÍDAS'!$B$7:$B$300,"&lt;=" &amp; 'SAÍDAS'!$B132,'SAÍDAS'!$C$7:$C$300,'SAÍDAS'!$C132)</f>
        <v>0</v>
      </c>
      <c r="J132" s="129">
        <f t="shared" si="1"/>
        <v>0</v>
      </c>
      <c r="K132" s="61"/>
    </row>
    <row r="133" ht="15.75" customHeight="1">
      <c r="B133" s="132"/>
      <c r="C133" s="104"/>
      <c r="D133" s="104"/>
      <c r="E133" s="104"/>
      <c r="F133" s="133"/>
      <c r="G133" s="131"/>
      <c r="H133" s="127">
        <f>'SAÍDAS'!$D133-'SAÍDAS'!$E133</f>
        <v>0</v>
      </c>
      <c r="I133" s="128">
        <f>SUMIFS(ENTRADAS!$E$7:$E$1000,ENTRADAS!$B$7:$B$1000,"&lt;=" &amp; 'SAÍDAS'!$B133,ENTRADAS!$C$7:$C$1000,'SAÍDAS'!$C133)-SUMIFS('SAÍDAS'!$H$7:$H$300,'SAÍDAS'!$B$7:$B$300,"&lt;=" &amp; 'SAÍDAS'!$B133,'SAÍDAS'!$C$7:$C$300,'SAÍDAS'!$C133)</f>
        <v>0</v>
      </c>
      <c r="J133" s="129">
        <f t="shared" si="1"/>
        <v>0</v>
      </c>
      <c r="K133" s="61"/>
    </row>
    <row r="134" ht="15.75" customHeight="1">
      <c r="B134" s="132"/>
      <c r="C134" s="104"/>
      <c r="D134" s="104"/>
      <c r="E134" s="104"/>
      <c r="F134" s="133"/>
      <c r="G134" s="131"/>
      <c r="H134" s="127">
        <f>'SAÍDAS'!$D134-'SAÍDAS'!$E134</f>
        <v>0</v>
      </c>
      <c r="I134" s="128">
        <f>SUMIFS(ENTRADAS!$E$7:$E$1000,ENTRADAS!$B$7:$B$1000,"&lt;=" &amp; 'SAÍDAS'!$B134,ENTRADAS!$C$7:$C$1000,'SAÍDAS'!$C134)-SUMIFS('SAÍDAS'!$H$7:$H$300,'SAÍDAS'!$B$7:$B$300,"&lt;=" &amp; 'SAÍDAS'!$B134,'SAÍDAS'!$C$7:$C$300,'SAÍDAS'!$C134)</f>
        <v>0</v>
      </c>
      <c r="J134" s="129">
        <f t="shared" si="1"/>
        <v>0</v>
      </c>
      <c r="K134" s="61"/>
    </row>
    <row r="135" ht="15.75" customHeight="1">
      <c r="B135" s="132"/>
      <c r="C135" s="104"/>
      <c r="D135" s="104"/>
      <c r="E135" s="104"/>
      <c r="F135" s="133"/>
      <c r="G135" s="131"/>
      <c r="H135" s="127">
        <f>'SAÍDAS'!$D135-'SAÍDAS'!$E135</f>
        <v>0</v>
      </c>
      <c r="I135" s="128">
        <f>SUMIFS(ENTRADAS!$E$7:$E$1000,ENTRADAS!$B$7:$B$1000,"&lt;=" &amp; 'SAÍDAS'!$B135,ENTRADAS!$C$7:$C$1000,'SAÍDAS'!$C135)-SUMIFS('SAÍDAS'!$H$7:$H$300,'SAÍDAS'!$B$7:$B$300,"&lt;=" &amp; 'SAÍDAS'!$B135,'SAÍDAS'!$C$7:$C$300,'SAÍDAS'!$C135)</f>
        <v>0</v>
      </c>
      <c r="J135" s="129">
        <f t="shared" si="1"/>
        <v>0</v>
      </c>
      <c r="K135" s="61"/>
    </row>
    <row r="136" ht="15.75" customHeight="1">
      <c r="B136" s="132"/>
      <c r="C136" s="104"/>
      <c r="D136" s="104"/>
      <c r="E136" s="104"/>
      <c r="F136" s="133"/>
      <c r="G136" s="131"/>
      <c r="H136" s="127">
        <f>'SAÍDAS'!$D136-'SAÍDAS'!$E136</f>
        <v>0</v>
      </c>
      <c r="I136" s="128">
        <f>SUMIFS(ENTRADAS!$E$7:$E$1000,ENTRADAS!$B$7:$B$1000,"&lt;=" &amp; 'SAÍDAS'!$B136,ENTRADAS!$C$7:$C$1000,'SAÍDAS'!$C136)-SUMIFS('SAÍDAS'!$H$7:$H$300,'SAÍDAS'!$B$7:$B$300,"&lt;=" &amp; 'SAÍDAS'!$B136,'SAÍDAS'!$C$7:$C$300,'SAÍDAS'!$C136)</f>
        <v>0</v>
      </c>
      <c r="J136" s="129">
        <f t="shared" si="1"/>
        <v>0</v>
      </c>
      <c r="K136" s="61"/>
    </row>
    <row r="137" ht="15.75" customHeight="1">
      <c r="B137" s="132"/>
      <c r="C137" s="104"/>
      <c r="D137" s="104"/>
      <c r="E137" s="104"/>
      <c r="F137" s="133"/>
      <c r="G137" s="131"/>
      <c r="H137" s="127">
        <f>'SAÍDAS'!$D137-'SAÍDAS'!$E137</f>
        <v>0</v>
      </c>
      <c r="I137" s="128">
        <f>SUMIFS(ENTRADAS!$E$7:$E$1000,ENTRADAS!$B$7:$B$1000,"&lt;=" &amp; 'SAÍDAS'!$B137,ENTRADAS!$C$7:$C$1000,'SAÍDAS'!$C137)-SUMIFS('SAÍDAS'!$H$7:$H$300,'SAÍDAS'!$B$7:$B$300,"&lt;=" &amp; 'SAÍDAS'!$B137,'SAÍDAS'!$C$7:$C$300,'SAÍDAS'!$C137)</f>
        <v>0</v>
      </c>
      <c r="J137" s="129">
        <f t="shared" si="1"/>
        <v>0</v>
      </c>
      <c r="K137" s="61"/>
    </row>
    <row r="138" ht="15.75" customHeight="1">
      <c r="B138" s="132"/>
      <c r="C138" s="104"/>
      <c r="D138" s="104"/>
      <c r="E138" s="104"/>
      <c r="F138" s="133"/>
      <c r="G138" s="131"/>
      <c r="H138" s="127">
        <f>'SAÍDAS'!$D138-'SAÍDAS'!$E138</f>
        <v>0</v>
      </c>
      <c r="I138" s="128">
        <f>SUMIFS(ENTRADAS!$E$7:$E$1000,ENTRADAS!$B$7:$B$1000,"&lt;=" &amp; 'SAÍDAS'!$B138,ENTRADAS!$C$7:$C$1000,'SAÍDAS'!$C138)-SUMIFS('SAÍDAS'!$H$7:$H$300,'SAÍDAS'!$B$7:$B$300,"&lt;=" &amp; 'SAÍDAS'!$B138,'SAÍDAS'!$C$7:$C$300,'SAÍDAS'!$C138)</f>
        <v>0</v>
      </c>
      <c r="J138" s="129">
        <f t="shared" si="1"/>
        <v>0</v>
      </c>
      <c r="K138" s="61"/>
    </row>
    <row r="139" ht="15.75" customHeight="1">
      <c r="B139" s="132"/>
      <c r="C139" s="104"/>
      <c r="D139" s="104"/>
      <c r="E139" s="104"/>
      <c r="F139" s="133"/>
      <c r="G139" s="131"/>
      <c r="H139" s="127">
        <f>'SAÍDAS'!$D139-'SAÍDAS'!$E139</f>
        <v>0</v>
      </c>
      <c r="I139" s="128">
        <f>SUMIFS(ENTRADAS!$E$7:$E$1000,ENTRADAS!$B$7:$B$1000,"&lt;=" &amp; 'SAÍDAS'!$B139,ENTRADAS!$C$7:$C$1000,'SAÍDAS'!$C139)-SUMIFS('SAÍDAS'!$H$7:$H$300,'SAÍDAS'!$B$7:$B$300,"&lt;=" &amp; 'SAÍDAS'!$B139,'SAÍDAS'!$C$7:$C$300,'SAÍDAS'!$C139)</f>
        <v>0</v>
      </c>
      <c r="J139" s="129">
        <f t="shared" si="1"/>
        <v>0</v>
      </c>
      <c r="K139" s="61"/>
    </row>
    <row r="140" ht="15.75" customHeight="1">
      <c r="B140" s="132"/>
      <c r="C140" s="104"/>
      <c r="D140" s="104"/>
      <c r="E140" s="104"/>
      <c r="F140" s="133"/>
      <c r="G140" s="131"/>
      <c r="H140" s="127">
        <f>'SAÍDAS'!$D140-'SAÍDAS'!$E140</f>
        <v>0</v>
      </c>
      <c r="I140" s="128">
        <f>SUMIFS(ENTRADAS!$E$7:$E$1000,ENTRADAS!$B$7:$B$1000,"&lt;=" &amp; 'SAÍDAS'!$B140,ENTRADAS!$C$7:$C$1000,'SAÍDAS'!$C140)-SUMIFS('SAÍDAS'!$H$7:$H$300,'SAÍDAS'!$B$7:$B$300,"&lt;=" &amp; 'SAÍDAS'!$B140,'SAÍDAS'!$C$7:$C$300,'SAÍDAS'!$C140)</f>
        <v>0</v>
      </c>
      <c r="J140" s="129">
        <f t="shared" si="1"/>
        <v>0</v>
      </c>
      <c r="K140" s="61"/>
    </row>
    <row r="141" ht="15.75" customHeight="1">
      <c r="B141" s="132"/>
      <c r="C141" s="104"/>
      <c r="D141" s="104"/>
      <c r="E141" s="104"/>
      <c r="F141" s="133"/>
      <c r="G141" s="131"/>
      <c r="H141" s="127">
        <f>'SAÍDAS'!$D141-'SAÍDAS'!$E141</f>
        <v>0</v>
      </c>
      <c r="I141" s="128">
        <f>SUMIFS(ENTRADAS!$E$7:$E$1000,ENTRADAS!$B$7:$B$1000,"&lt;=" &amp; 'SAÍDAS'!$B141,ENTRADAS!$C$7:$C$1000,'SAÍDAS'!$C141)-SUMIFS('SAÍDAS'!$H$7:$H$300,'SAÍDAS'!$B$7:$B$300,"&lt;=" &amp; 'SAÍDAS'!$B141,'SAÍDAS'!$C$7:$C$300,'SAÍDAS'!$C141)</f>
        <v>0</v>
      </c>
      <c r="J141" s="129">
        <f t="shared" si="1"/>
        <v>0</v>
      </c>
      <c r="K141" s="61"/>
    </row>
    <row r="142" ht="15.75" customHeight="1">
      <c r="B142" s="132"/>
      <c r="C142" s="104"/>
      <c r="D142" s="104"/>
      <c r="E142" s="104"/>
      <c r="F142" s="133"/>
      <c r="G142" s="131"/>
      <c r="H142" s="127">
        <f>'SAÍDAS'!$D142-'SAÍDAS'!$E142</f>
        <v>0</v>
      </c>
      <c r="I142" s="128">
        <f>SUMIFS(ENTRADAS!$E$7:$E$1000,ENTRADAS!$B$7:$B$1000,"&lt;=" &amp; 'SAÍDAS'!$B142,ENTRADAS!$C$7:$C$1000,'SAÍDAS'!$C142)-SUMIFS('SAÍDAS'!$H$7:$H$300,'SAÍDAS'!$B$7:$B$300,"&lt;=" &amp; 'SAÍDAS'!$B142,'SAÍDAS'!$C$7:$C$300,'SAÍDAS'!$C142)</f>
        <v>0</v>
      </c>
      <c r="J142" s="129">
        <f t="shared" si="1"/>
        <v>0</v>
      </c>
      <c r="K142" s="61"/>
    </row>
    <row r="143" ht="15.75" customHeight="1">
      <c r="B143" s="132"/>
      <c r="C143" s="104"/>
      <c r="D143" s="104"/>
      <c r="E143" s="104"/>
      <c r="F143" s="133"/>
      <c r="G143" s="131"/>
      <c r="H143" s="127">
        <f>'SAÍDAS'!$D143-'SAÍDAS'!$E143</f>
        <v>0</v>
      </c>
      <c r="I143" s="128">
        <f>SUMIFS(ENTRADAS!$E$7:$E$1000,ENTRADAS!$B$7:$B$1000,"&lt;=" &amp; 'SAÍDAS'!$B143,ENTRADAS!$C$7:$C$1000,'SAÍDAS'!$C143)-SUMIFS('SAÍDAS'!$H$7:$H$300,'SAÍDAS'!$B$7:$B$300,"&lt;=" &amp; 'SAÍDAS'!$B143,'SAÍDAS'!$C$7:$C$300,'SAÍDAS'!$C143)</f>
        <v>0</v>
      </c>
      <c r="J143" s="129">
        <f t="shared" si="1"/>
        <v>0</v>
      </c>
      <c r="K143" s="61"/>
    </row>
    <row r="144" ht="15.75" customHeight="1">
      <c r="B144" s="132"/>
      <c r="C144" s="104"/>
      <c r="D144" s="104"/>
      <c r="E144" s="104"/>
      <c r="F144" s="133"/>
      <c r="G144" s="131"/>
      <c r="H144" s="127">
        <f>'SAÍDAS'!$D144-'SAÍDAS'!$E144</f>
        <v>0</v>
      </c>
      <c r="I144" s="128">
        <f>SUMIFS(ENTRADAS!$E$7:$E$1000,ENTRADAS!$B$7:$B$1000,"&lt;=" &amp; 'SAÍDAS'!$B144,ENTRADAS!$C$7:$C$1000,'SAÍDAS'!$C144)-SUMIFS('SAÍDAS'!$H$7:$H$300,'SAÍDAS'!$B$7:$B$300,"&lt;=" &amp; 'SAÍDAS'!$B144,'SAÍDAS'!$C$7:$C$300,'SAÍDAS'!$C144)</f>
        <v>0</v>
      </c>
      <c r="J144" s="129">
        <f t="shared" si="1"/>
        <v>0</v>
      </c>
      <c r="K144" s="61"/>
    </row>
    <row r="145" ht="15.75" customHeight="1">
      <c r="B145" s="132"/>
      <c r="C145" s="104"/>
      <c r="D145" s="104"/>
      <c r="E145" s="104"/>
      <c r="F145" s="133"/>
      <c r="G145" s="131"/>
      <c r="H145" s="127">
        <f>'SAÍDAS'!$D145-'SAÍDAS'!$E145</f>
        <v>0</v>
      </c>
      <c r="I145" s="128">
        <f>SUMIFS(ENTRADAS!$E$7:$E$1000,ENTRADAS!$B$7:$B$1000,"&lt;=" &amp; 'SAÍDAS'!$B145,ENTRADAS!$C$7:$C$1000,'SAÍDAS'!$C145)-SUMIFS('SAÍDAS'!$H$7:$H$300,'SAÍDAS'!$B$7:$B$300,"&lt;=" &amp; 'SAÍDAS'!$B145,'SAÍDAS'!$C$7:$C$300,'SAÍDAS'!$C145)</f>
        <v>0</v>
      </c>
      <c r="J145" s="129">
        <f t="shared" si="1"/>
        <v>0</v>
      </c>
      <c r="K145" s="61"/>
    </row>
    <row r="146" ht="15.75" customHeight="1">
      <c r="B146" s="132"/>
      <c r="C146" s="104"/>
      <c r="D146" s="104"/>
      <c r="E146" s="104"/>
      <c r="F146" s="133"/>
      <c r="G146" s="131"/>
      <c r="H146" s="127">
        <f>'SAÍDAS'!$D146-'SAÍDAS'!$E146</f>
        <v>0</v>
      </c>
      <c r="I146" s="128">
        <f>SUMIFS(ENTRADAS!$E$7:$E$1000,ENTRADAS!$B$7:$B$1000,"&lt;=" &amp; 'SAÍDAS'!$B146,ENTRADAS!$C$7:$C$1000,'SAÍDAS'!$C146)-SUMIFS('SAÍDAS'!$H$7:$H$300,'SAÍDAS'!$B$7:$B$300,"&lt;=" &amp; 'SAÍDAS'!$B146,'SAÍDAS'!$C$7:$C$300,'SAÍDAS'!$C146)</f>
        <v>0</v>
      </c>
      <c r="J146" s="129">
        <f t="shared" si="1"/>
        <v>0</v>
      </c>
      <c r="K146" s="61"/>
    </row>
    <row r="147" ht="15.75" customHeight="1">
      <c r="B147" s="132"/>
      <c r="C147" s="104"/>
      <c r="D147" s="104"/>
      <c r="E147" s="104"/>
      <c r="F147" s="133"/>
      <c r="G147" s="131"/>
      <c r="H147" s="127">
        <f>'SAÍDAS'!$D147-'SAÍDAS'!$E147</f>
        <v>0</v>
      </c>
      <c r="I147" s="128">
        <f>SUMIFS(ENTRADAS!$E$7:$E$1000,ENTRADAS!$B$7:$B$1000,"&lt;=" &amp; 'SAÍDAS'!$B147,ENTRADAS!$C$7:$C$1000,'SAÍDAS'!$C147)-SUMIFS('SAÍDAS'!$H$7:$H$300,'SAÍDAS'!$B$7:$B$300,"&lt;=" &amp; 'SAÍDAS'!$B147,'SAÍDAS'!$C$7:$C$300,'SAÍDAS'!$C147)</f>
        <v>0</v>
      </c>
      <c r="J147" s="129">
        <f t="shared" si="1"/>
        <v>0</v>
      </c>
      <c r="K147" s="61"/>
    </row>
    <row r="148" ht="15.75" customHeight="1">
      <c r="B148" s="132"/>
      <c r="C148" s="104"/>
      <c r="D148" s="104"/>
      <c r="E148" s="104"/>
      <c r="F148" s="133"/>
      <c r="G148" s="131"/>
      <c r="H148" s="127">
        <f>'SAÍDAS'!$D148-'SAÍDAS'!$E148</f>
        <v>0</v>
      </c>
      <c r="I148" s="128">
        <f>SUMIFS(ENTRADAS!$E$7:$E$1000,ENTRADAS!$B$7:$B$1000,"&lt;=" &amp; 'SAÍDAS'!$B148,ENTRADAS!$C$7:$C$1000,'SAÍDAS'!$C148)-SUMIFS('SAÍDAS'!$H$7:$H$300,'SAÍDAS'!$B$7:$B$300,"&lt;=" &amp; 'SAÍDAS'!$B148,'SAÍDAS'!$C$7:$C$300,'SAÍDAS'!$C148)</f>
        <v>0</v>
      </c>
      <c r="J148" s="129">
        <f t="shared" si="1"/>
        <v>0</v>
      </c>
      <c r="K148" s="61"/>
    </row>
    <row r="149" ht="15.75" customHeight="1">
      <c r="B149" s="132"/>
      <c r="C149" s="104"/>
      <c r="D149" s="104"/>
      <c r="E149" s="104"/>
      <c r="F149" s="133"/>
      <c r="G149" s="131"/>
      <c r="H149" s="127">
        <f>'SAÍDAS'!$D149-'SAÍDAS'!$E149</f>
        <v>0</v>
      </c>
      <c r="I149" s="128">
        <f>SUMIFS(ENTRADAS!$E$7:$E$1000,ENTRADAS!$B$7:$B$1000,"&lt;=" &amp; 'SAÍDAS'!$B149,ENTRADAS!$C$7:$C$1000,'SAÍDAS'!$C149)-SUMIFS('SAÍDAS'!$H$7:$H$300,'SAÍDAS'!$B$7:$B$300,"&lt;=" &amp; 'SAÍDAS'!$B149,'SAÍDAS'!$C$7:$C$300,'SAÍDAS'!$C149)</f>
        <v>0</v>
      </c>
      <c r="J149" s="129">
        <f t="shared" si="1"/>
        <v>0</v>
      </c>
      <c r="K149" s="61"/>
    </row>
    <row r="150" ht="15.75" customHeight="1">
      <c r="B150" s="132"/>
      <c r="C150" s="104"/>
      <c r="D150" s="104"/>
      <c r="E150" s="104"/>
      <c r="F150" s="133"/>
      <c r="G150" s="131"/>
      <c r="H150" s="127">
        <f>'SAÍDAS'!$D150-'SAÍDAS'!$E150</f>
        <v>0</v>
      </c>
      <c r="I150" s="128">
        <f>SUMIFS(ENTRADAS!$E$7:$E$1000,ENTRADAS!$B$7:$B$1000,"&lt;=" &amp; 'SAÍDAS'!$B150,ENTRADAS!$C$7:$C$1000,'SAÍDAS'!$C150)-SUMIFS('SAÍDAS'!$H$7:$H$300,'SAÍDAS'!$B$7:$B$300,"&lt;=" &amp; 'SAÍDAS'!$B150,'SAÍDAS'!$C$7:$C$300,'SAÍDAS'!$C150)</f>
        <v>0</v>
      </c>
      <c r="J150" s="129">
        <f t="shared" si="1"/>
        <v>0</v>
      </c>
      <c r="K150" s="61"/>
    </row>
    <row r="151" ht="15.75" customHeight="1">
      <c r="B151" s="132"/>
      <c r="C151" s="104"/>
      <c r="D151" s="104"/>
      <c r="E151" s="104"/>
      <c r="F151" s="133"/>
      <c r="G151" s="131"/>
      <c r="H151" s="127">
        <f>'SAÍDAS'!$D151-'SAÍDAS'!$E151</f>
        <v>0</v>
      </c>
      <c r="I151" s="128">
        <f>SUMIFS(ENTRADAS!$E$7:$E$1000,ENTRADAS!$B$7:$B$1000,"&lt;=" &amp; 'SAÍDAS'!$B151,ENTRADAS!$C$7:$C$1000,'SAÍDAS'!$C151)-SUMIFS('SAÍDAS'!$H$7:$H$300,'SAÍDAS'!$B$7:$B$300,"&lt;=" &amp; 'SAÍDAS'!$B151,'SAÍDAS'!$C$7:$C$300,'SAÍDAS'!$C151)</f>
        <v>0</v>
      </c>
      <c r="J151" s="129">
        <f t="shared" si="1"/>
        <v>0</v>
      </c>
      <c r="K151" s="61"/>
    </row>
    <row r="152" ht="15.75" customHeight="1">
      <c r="B152" s="132"/>
      <c r="C152" s="104"/>
      <c r="D152" s="104"/>
      <c r="E152" s="104"/>
      <c r="F152" s="133"/>
      <c r="G152" s="131"/>
      <c r="H152" s="127">
        <f>'SAÍDAS'!$D152-'SAÍDAS'!$E152</f>
        <v>0</v>
      </c>
      <c r="I152" s="128">
        <f>SUMIFS(ENTRADAS!$E$7:$E$1000,ENTRADAS!$B$7:$B$1000,"&lt;=" &amp; 'SAÍDAS'!$B152,ENTRADAS!$C$7:$C$1000,'SAÍDAS'!$C152)-SUMIFS('SAÍDAS'!$H$7:$H$300,'SAÍDAS'!$B$7:$B$300,"&lt;=" &amp; 'SAÍDAS'!$B152,'SAÍDAS'!$C$7:$C$300,'SAÍDAS'!$C152)</f>
        <v>0</v>
      </c>
      <c r="J152" s="129">
        <f t="shared" si="1"/>
        <v>0</v>
      </c>
      <c r="K152" s="61"/>
    </row>
    <row r="153" ht="15.75" customHeight="1">
      <c r="B153" s="132"/>
      <c r="C153" s="104"/>
      <c r="D153" s="104"/>
      <c r="E153" s="104"/>
      <c r="F153" s="133"/>
      <c r="G153" s="131"/>
      <c r="H153" s="127">
        <f>'SAÍDAS'!$D153-'SAÍDAS'!$E153</f>
        <v>0</v>
      </c>
      <c r="I153" s="128">
        <f>SUMIFS(ENTRADAS!$E$7:$E$1000,ENTRADAS!$B$7:$B$1000,"&lt;=" &amp; 'SAÍDAS'!$B153,ENTRADAS!$C$7:$C$1000,'SAÍDAS'!$C153)-SUMIFS('SAÍDAS'!$H$7:$H$300,'SAÍDAS'!$B$7:$B$300,"&lt;=" &amp; 'SAÍDAS'!$B153,'SAÍDAS'!$C$7:$C$300,'SAÍDAS'!$C153)</f>
        <v>0</v>
      </c>
      <c r="J153" s="129">
        <f t="shared" si="1"/>
        <v>0</v>
      </c>
      <c r="K153" s="61"/>
    </row>
    <row r="154" ht="15.75" customHeight="1">
      <c r="B154" s="132"/>
      <c r="C154" s="104"/>
      <c r="D154" s="104"/>
      <c r="E154" s="104"/>
      <c r="F154" s="133"/>
      <c r="G154" s="131"/>
      <c r="H154" s="127">
        <f>'SAÍDAS'!$D154-'SAÍDAS'!$E154</f>
        <v>0</v>
      </c>
      <c r="I154" s="128">
        <f>SUMIFS(ENTRADAS!$E$7:$E$1000,ENTRADAS!$B$7:$B$1000,"&lt;=" &amp; 'SAÍDAS'!$B154,ENTRADAS!$C$7:$C$1000,'SAÍDAS'!$C154)-SUMIFS('SAÍDAS'!$H$7:$H$300,'SAÍDAS'!$B$7:$B$300,"&lt;=" &amp; 'SAÍDAS'!$B154,'SAÍDAS'!$C$7:$C$300,'SAÍDAS'!$C154)</f>
        <v>0</v>
      </c>
      <c r="J154" s="129">
        <f t="shared" si="1"/>
        <v>0</v>
      </c>
      <c r="K154" s="61"/>
    </row>
    <row r="155" ht="15.75" customHeight="1">
      <c r="B155" s="132"/>
      <c r="C155" s="104"/>
      <c r="D155" s="104"/>
      <c r="E155" s="104"/>
      <c r="F155" s="133"/>
      <c r="G155" s="131"/>
      <c r="H155" s="127">
        <f>'SAÍDAS'!$D155-'SAÍDAS'!$E155</f>
        <v>0</v>
      </c>
      <c r="I155" s="128">
        <f>SUMIFS(ENTRADAS!$E$7:$E$1000,ENTRADAS!$B$7:$B$1000,"&lt;=" &amp; 'SAÍDAS'!$B155,ENTRADAS!$C$7:$C$1000,'SAÍDAS'!$C155)-SUMIFS('SAÍDAS'!$H$7:$H$300,'SAÍDAS'!$B$7:$B$300,"&lt;=" &amp; 'SAÍDAS'!$B155,'SAÍDAS'!$C$7:$C$300,'SAÍDAS'!$C155)</f>
        <v>0</v>
      </c>
      <c r="J155" s="129">
        <f t="shared" si="1"/>
        <v>0</v>
      </c>
      <c r="K155" s="61"/>
    </row>
    <row r="156" ht="15.75" customHeight="1">
      <c r="B156" s="132"/>
      <c r="C156" s="104"/>
      <c r="D156" s="104"/>
      <c r="E156" s="104"/>
      <c r="F156" s="133"/>
      <c r="G156" s="131"/>
      <c r="H156" s="127">
        <f>'SAÍDAS'!$D156-'SAÍDAS'!$E156</f>
        <v>0</v>
      </c>
      <c r="I156" s="128">
        <f>SUMIFS(ENTRADAS!$E$7:$E$1000,ENTRADAS!$B$7:$B$1000,"&lt;=" &amp; 'SAÍDAS'!$B156,ENTRADAS!$C$7:$C$1000,'SAÍDAS'!$C156)-SUMIFS('SAÍDAS'!$H$7:$H$300,'SAÍDAS'!$B$7:$B$300,"&lt;=" &amp; 'SAÍDAS'!$B156,'SAÍDAS'!$C$7:$C$300,'SAÍDAS'!$C156)</f>
        <v>0</v>
      </c>
      <c r="J156" s="129">
        <f t="shared" si="1"/>
        <v>0</v>
      </c>
      <c r="K156" s="61"/>
    </row>
    <row r="157" ht="15.75" customHeight="1">
      <c r="B157" s="132"/>
      <c r="C157" s="104"/>
      <c r="D157" s="104"/>
      <c r="E157" s="104"/>
      <c r="F157" s="133"/>
      <c r="G157" s="131"/>
      <c r="H157" s="127">
        <f>'SAÍDAS'!$D157-'SAÍDAS'!$E157</f>
        <v>0</v>
      </c>
      <c r="I157" s="128">
        <f>SUMIFS(ENTRADAS!$E$7:$E$1000,ENTRADAS!$B$7:$B$1000,"&lt;=" &amp; 'SAÍDAS'!$B157,ENTRADAS!$C$7:$C$1000,'SAÍDAS'!$C157)-SUMIFS('SAÍDAS'!$H$7:$H$300,'SAÍDAS'!$B$7:$B$300,"&lt;=" &amp; 'SAÍDAS'!$B157,'SAÍDAS'!$C$7:$C$300,'SAÍDAS'!$C157)</f>
        <v>0</v>
      </c>
      <c r="J157" s="129">
        <f t="shared" si="1"/>
        <v>0</v>
      </c>
      <c r="K157" s="61"/>
    </row>
    <row r="158" ht="15.75" customHeight="1">
      <c r="B158" s="132"/>
      <c r="C158" s="104"/>
      <c r="D158" s="104"/>
      <c r="E158" s="104"/>
      <c r="F158" s="133"/>
      <c r="G158" s="131"/>
      <c r="H158" s="127">
        <f>'SAÍDAS'!$D158-'SAÍDAS'!$E158</f>
        <v>0</v>
      </c>
      <c r="I158" s="128">
        <f>SUMIFS(ENTRADAS!$E$7:$E$1000,ENTRADAS!$B$7:$B$1000,"&lt;=" &amp; 'SAÍDAS'!$B158,ENTRADAS!$C$7:$C$1000,'SAÍDAS'!$C158)-SUMIFS('SAÍDAS'!$H$7:$H$300,'SAÍDAS'!$B$7:$B$300,"&lt;=" &amp; 'SAÍDAS'!$B158,'SAÍDAS'!$C$7:$C$300,'SAÍDAS'!$C158)</f>
        <v>0</v>
      </c>
      <c r="J158" s="129">
        <f t="shared" si="1"/>
        <v>0</v>
      </c>
      <c r="K158" s="61"/>
    </row>
    <row r="159" ht="15.75" customHeight="1">
      <c r="B159" s="132"/>
      <c r="C159" s="104"/>
      <c r="D159" s="104"/>
      <c r="E159" s="104"/>
      <c r="F159" s="133"/>
      <c r="G159" s="131"/>
      <c r="H159" s="127">
        <f>'SAÍDAS'!$D159-'SAÍDAS'!$E159</f>
        <v>0</v>
      </c>
      <c r="I159" s="128">
        <f>SUMIFS(ENTRADAS!$E$7:$E$1000,ENTRADAS!$B$7:$B$1000,"&lt;=" &amp; 'SAÍDAS'!$B159,ENTRADAS!$C$7:$C$1000,'SAÍDAS'!$C159)-SUMIFS('SAÍDAS'!$H$7:$H$300,'SAÍDAS'!$B$7:$B$300,"&lt;=" &amp; 'SAÍDAS'!$B159,'SAÍDAS'!$C$7:$C$300,'SAÍDAS'!$C159)</f>
        <v>0</v>
      </c>
      <c r="J159" s="129">
        <f t="shared" si="1"/>
        <v>0</v>
      </c>
      <c r="K159" s="61"/>
    </row>
    <row r="160" ht="15.75" customHeight="1">
      <c r="B160" s="132"/>
      <c r="C160" s="104"/>
      <c r="D160" s="104"/>
      <c r="E160" s="104"/>
      <c r="F160" s="133"/>
      <c r="G160" s="131"/>
      <c r="H160" s="127">
        <f>'SAÍDAS'!$D160-'SAÍDAS'!$E160</f>
        <v>0</v>
      </c>
      <c r="I160" s="128">
        <f>SUMIFS(ENTRADAS!$E$7:$E$1000,ENTRADAS!$B$7:$B$1000,"&lt;=" &amp; 'SAÍDAS'!$B160,ENTRADAS!$C$7:$C$1000,'SAÍDAS'!$C160)-SUMIFS('SAÍDAS'!$H$7:$H$300,'SAÍDAS'!$B$7:$B$300,"&lt;=" &amp; 'SAÍDAS'!$B160,'SAÍDAS'!$C$7:$C$300,'SAÍDAS'!$C160)</f>
        <v>0</v>
      </c>
      <c r="J160" s="129">
        <f t="shared" si="1"/>
        <v>0</v>
      </c>
      <c r="K160" s="61"/>
    </row>
    <row r="161" ht="15.75" customHeight="1">
      <c r="B161" s="132"/>
      <c r="C161" s="104"/>
      <c r="D161" s="104"/>
      <c r="E161" s="104"/>
      <c r="F161" s="133"/>
      <c r="G161" s="131"/>
      <c r="H161" s="127">
        <f>'SAÍDAS'!$D161-'SAÍDAS'!$E161</f>
        <v>0</v>
      </c>
      <c r="I161" s="128">
        <f>SUMIFS(ENTRADAS!$E$7:$E$1000,ENTRADAS!$B$7:$B$1000,"&lt;=" &amp; 'SAÍDAS'!$B161,ENTRADAS!$C$7:$C$1000,'SAÍDAS'!$C161)-SUMIFS('SAÍDAS'!$H$7:$H$300,'SAÍDAS'!$B$7:$B$300,"&lt;=" &amp; 'SAÍDAS'!$B161,'SAÍDAS'!$C$7:$C$300,'SAÍDAS'!$C161)</f>
        <v>0</v>
      </c>
      <c r="J161" s="129">
        <f t="shared" si="1"/>
        <v>0</v>
      </c>
      <c r="K161" s="61"/>
    </row>
    <row r="162" ht="15.75" customHeight="1">
      <c r="B162" s="132"/>
      <c r="C162" s="104"/>
      <c r="D162" s="104"/>
      <c r="E162" s="104"/>
      <c r="F162" s="133"/>
      <c r="G162" s="131"/>
      <c r="H162" s="127">
        <f>'SAÍDAS'!$D162-'SAÍDAS'!$E162</f>
        <v>0</v>
      </c>
      <c r="I162" s="128">
        <f>SUMIFS(ENTRADAS!$E$7:$E$1000,ENTRADAS!$B$7:$B$1000,"&lt;=" &amp; 'SAÍDAS'!$B162,ENTRADAS!$C$7:$C$1000,'SAÍDAS'!$C162)-SUMIFS('SAÍDAS'!$H$7:$H$300,'SAÍDAS'!$B$7:$B$300,"&lt;=" &amp; 'SAÍDAS'!$B162,'SAÍDAS'!$C$7:$C$300,'SAÍDAS'!$C162)</f>
        <v>0</v>
      </c>
      <c r="J162" s="129">
        <f t="shared" si="1"/>
        <v>0</v>
      </c>
      <c r="K162" s="61"/>
    </row>
    <row r="163" ht="15.75" customHeight="1">
      <c r="B163" s="132"/>
      <c r="C163" s="104"/>
      <c r="D163" s="104"/>
      <c r="E163" s="104"/>
      <c r="F163" s="133"/>
      <c r="G163" s="131"/>
      <c r="H163" s="127">
        <f>'SAÍDAS'!$D163-'SAÍDAS'!$E163</f>
        <v>0</v>
      </c>
      <c r="I163" s="128">
        <f>SUMIFS(ENTRADAS!$E$7:$E$1000,ENTRADAS!$B$7:$B$1000,"&lt;=" &amp; 'SAÍDAS'!$B163,ENTRADAS!$C$7:$C$1000,'SAÍDAS'!$C163)-SUMIFS('SAÍDAS'!$H$7:$H$300,'SAÍDAS'!$B$7:$B$300,"&lt;=" &amp; 'SAÍDAS'!$B163,'SAÍDAS'!$C$7:$C$300,'SAÍDAS'!$C163)</f>
        <v>0</v>
      </c>
      <c r="J163" s="129">
        <f t="shared" si="1"/>
        <v>0</v>
      </c>
      <c r="K163" s="61"/>
    </row>
    <row r="164" ht="15.75" customHeight="1">
      <c r="B164" s="132"/>
      <c r="C164" s="104"/>
      <c r="D164" s="104"/>
      <c r="E164" s="104"/>
      <c r="F164" s="133"/>
      <c r="G164" s="131"/>
      <c r="H164" s="127">
        <f>'SAÍDAS'!$D164-'SAÍDAS'!$E164</f>
        <v>0</v>
      </c>
      <c r="I164" s="128">
        <f>SUMIFS(ENTRADAS!$E$7:$E$1000,ENTRADAS!$B$7:$B$1000,"&lt;=" &amp; 'SAÍDAS'!$B164,ENTRADAS!$C$7:$C$1000,'SAÍDAS'!$C164)-SUMIFS('SAÍDAS'!$H$7:$H$300,'SAÍDAS'!$B$7:$B$300,"&lt;=" &amp; 'SAÍDAS'!$B164,'SAÍDAS'!$C$7:$C$300,'SAÍDAS'!$C164)</f>
        <v>0</v>
      </c>
      <c r="J164" s="129">
        <f t="shared" si="1"/>
        <v>0</v>
      </c>
      <c r="K164" s="61"/>
    </row>
    <row r="165" ht="15.75" customHeight="1">
      <c r="B165" s="132"/>
      <c r="C165" s="104"/>
      <c r="D165" s="104"/>
      <c r="E165" s="104"/>
      <c r="F165" s="133"/>
      <c r="G165" s="131"/>
      <c r="H165" s="127">
        <f>'SAÍDAS'!$D165-'SAÍDAS'!$E165</f>
        <v>0</v>
      </c>
      <c r="I165" s="128">
        <f>SUMIFS(ENTRADAS!$E$7:$E$1000,ENTRADAS!$B$7:$B$1000,"&lt;=" &amp; 'SAÍDAS'!$B165,ENTRADAS!$C$7:$C$1000,'SAÍDAS'!$C165)-SUMIFS('SAÍDAS'!$H$7:$H$300,'SAÍDAS'!$B$7:$B$300,"&lt;=" &amp; 'SAÍDAS'!$B165,'SAÍDAS'!$C$7:$C$300,'SAÍDAS'!$C165)</f>
        <v>0</v>
      </c>
      <c r="J165" s="129">
        <f t="shared" si="1"/>
        <v>0</v>
      </c>
      <c r="K165" s="61"/>
    </row>
    <row r="166" ht="15.75" customHeight="1">
      <c r="B166" s="132"/>
      <c r="C166" s="104"/>
      <c r="D166" s="104"/>
      <c r="E166" s="104"/>
      <c r="F166" s="133"/>
      <c r="G166" s="131"/>
      <c r="H166" s="127">
        <f>'SAÍDAS'!$D166-'SAÍDAS'!$E166</f>
        <v>0</v>
      </c>
      <c r="I166" s="128">
        <f>SUMIFS(ENTRADAS!$E$7:$E$1000,ENTRADAS!$B$7:$B$1000,"&lt;=" &amp; 'SAÍDAS'!$B166,ENTRADAS!$C$7:$C$1000,'SAÍDAS'!$C166)-SUMIFS('SAÍDAS'!$H$7:$H$300,'SAÍDAS'!$B$7:$B$300,"&lt;=" &amp; 'SAÍDAS'!$B166,'SAÍDAS'!$C$7:$C$300,'SAÍDAS'!$C166)</f>
        <v>0</v>
      </c>
      <c r="J166" s="129">
        <f t="shared" si="1"/>
        <v>0</v>
      </c>
      <c r="K166" s="61"/>
    </row>
    <row r="167" ht="15.75" customHeight="1">
      <c r="B167" s="132"/>
      <c r="C167" s="104"/>
      <c r="D167" s="104"/>
      <c r="E167" s="104"/>
      <c r="F167" s="133"/>
      <c r="G167" s="131"/>
      <c r="H167" s="127">
        <f>'SAÍDAS'!$D167-'SAÍDAS'!$E167</f>
        <v>0</v>
      </c>
      <c r="I167" s="128">
        <f>SUMIFS(ENTRADAS!$E$7:$E$1000,ENTRADAS!$B$7:$B$1000,"&lt;=" &amp; 'SAÍDAS'!$B167,ENTRADAS!$C$7:$C$1000,'SAÍDAS'!$C167)-SUMIFS('SAÍDAS'!$H$7:$H$300,'SAÍDAS'!$B$7:$B$300,"&lt;=" &amp; 'SAÍDAS'!$B167,'SAÍDAS'!$C$7:$C$300,'SAÍDAS'!$C167)</f>
        <v>0</v>
      </c>
      <c r="J167" s="129">
        <f t="shared" si="1"/>
        <v>0</v>
      </c>
      <c r="K167" s="61"/>
    </row>
    <row r="168" ht="15.75" customHeight="1">
      <c r="B168" s="132"/>
      <c r="C168" s="104"/>
      <c r="D168" s="104"/>
      <c r="E168" s="104"/>
      <c r="F168" s="133"/>
      <c r="G168" s="131"/>
      <c r="H168" s="127">
        <f>'SAÍDAS'!$D168-'SAÍDAS'!$E168</f>
        <v>0</v>
      </c>
      <c r="I168" s="128">
        <f>SUMIFS(ENTRADAS!$E$7:$E$1000,ENTRADAS!$B$7:$B$1000,"&lt;=" &amp; 'SAÍDAS'!$B168,ENTRADAS!$C$7:$C$1000,'SAÍDAS'!$C168)-SUMIFS('SAÍDAS'!$H$7:$H$300,'SAÍDAS'!$B$7:$B$300,"&lt;=" &amp; 'SAÍDAS'!$B168,'SAÍDAS'!$C$7:$C$300,'SAÍDAS'!$C168)</f>
        <v>0</v>
      </c>
      <c r="J168" s="129">
        <f t="shared" si="1"/>
        <v>0</v>
      </c>
      <c r="K168" s="61"/>
    </row>
    <row r="169" ht="15.75" customHeight="1">
      <c r="B169" s="132"/>
      <c r="C169" s="104"/>
      <c r="D169" s="104"/>
      <c r="E169" s="104"/>
      <c r="F169" s="133"/>
      <c r="G169" s="131"/>
      <c r="H169" s="127">
        <f>'SAÍDAS'!$D169-'SAÍDAS'!$E169</f>
        <v>0</v>
      </c>
      <c r="I169" s="128">
        <f>SUMIFS(ENTRADAS!$E$7:$E$1000,ENTRADAS!$B$7:$B$1000,"&lt;=" &amp; 'SAÍDAS'!$B169,ENTRADAS!$C$7:$C$1000,'SAÍDAS'!$C169)-SUMIFS('SAÍDAS'!$H$7:$H$300,'SAÍDAS'!$B$7:$B$300,"&lt;=" &amp; 'SAÍDAS'!$B169,'SAÍDAS'!$C$7:$C$300,'SAÍDAS'!$C169)</f>
        <v>0</v>
      </c>
      <c r="J169" s="129">
        <f t="shared" si="1"/>
        <v>0</v>
      </c>
      <c r="K169" s="61"/>
    </row>
    <row r="170" ht="15.75" customHeight="1">
      <c r="B170" s="132"/>
      <c r="C170" s="104"/>
      <c r="D170" s="104"/>
      <c r="E170" s="104"/>
      <c r="F170" s="133"/>
      <c r="G170" s="131"/>
      <c r="H170" s="127">
        <f>'SAÍDAS'!$D170-'SAÍDAS'!$E170</f>
        <v>0</v>
      </c>
      <c r="I170" s="128">
        <f>SUMIFS(ENTRADAS!$E$7:$E$1000,ENTRADAS!$B$7:$B$1000,"&lt;=" &amp; 'SAÍDAS'!$B170,ENTRADAS!$C$7:$C$1000,'SAÍDAS'!$C170)-SUMIFS('SAÍDAS'!$H$7:$H$300,'SAÍDAS'!$B$7:$B$300,"&lt;=" &amp; 'SAÍDAS'!$B170,'SAÍDAS'!$C$7:$C$300,'SAÍDAS'!$C170)</f>
        <v>0</v>
      </c>
      <c r="J170" s="129">
        <f t="shared" si="1"/>
        <v>0</v>
      </c>
      <c r="K170" s="61"/>
    </row>
    <row r="171" ht="15.75" customHeight="1">
      <c r="B171" s="132"/>
      <c r="C171" s="104"/>
      <c r="D171" s="104"/>
      <c r="E171" s="104"/>
      <c r="F171" s="133"/>
      <c r="G171" s="131"/>
      <c r="H171" s="127">
        <f>'SAÍDAS'!$D171-'SAÍDAS'!$E171</f>
        <v>0</v>
      </c>
      <c r="I171" s="128">
        <f>SUMIFS(ENTRADAS!$E$7:$E$1000,ENTRADAS!$B$7:$B$1000,"&lt;=" &amp; 'SAÍDAS'!$B171,ENTRADAS!$C$7:$C$1000,'SAÍDAS'!$C171)-SUMIFS('SAÍDAS'!$H$7:$H$300,'SAÍDAS'!$B$7:$B$300,"&lt;=" &amp; 'SAÍDAS'!$B171,'SAÍDAS'!$C$7:$C$300,'SAÍDAS'!$C171)</f>
        <v>0</v>
      </c>
      <c r="J171" s="129">
        <f t="shared" si="1"/>
        <v>0</v>
      </c>
      <c r="K171" s="61"/>
    </row>
    <row r="172" ht="15.75" customHeight="1">
      <c r="B172" s="132"/>
      <c r="C172" s="104"/>
      <c r="D172" s="104"/>
      <c r="E172" s="104"/>
      <c r="F172" s="133"/>
      <c r="G172" s="131"/>
      <c r="H172" s="127">
        <f>'SAÍDAS'!$D172-'SAÍDAS'!$E172</f>
        <v>0</v>
      </c>
      <c r="I172" s="128">
        <f>SUMIFS(ENTRADAS!$E$7:$E$1000,ENTRADAS!$B$7:$B$1000,"&lt;=" &amp; 'SAÍDAS'!$B172,ENTRADAS!$C$7:$C$1000,'SAÍDAS'!$C172)-SUMIFS('SAÍDAS'!$H$7:$H$300,'SAÍDAS'!$B$7:$B$300,"&lt;=" &amp; 'SAÍDAS'!$B172,'SAÍDAS'!$C$7:$C$300,'SAÍDAS'!$C172)</f>
        <v>0</v>
      </c>
      <c r="J172" s="129">
        <f t="shared" si="1"/>
        <v>0</v>
      </c>
      <c r="K172" s="61"/>
    </row>
    <row r="173" ht="15.75" customHeight="1">
      <c r="B173" s="132"/>
      <c r="C173" s="104"/>
      <c r="D173" s="104"/>
      <c r="E173" s="104"/>
      <c r="F173" s="133"/>
      <c r="G173" s="131"/>
      <c r="H173" s="127">
        <f>'SAÍDAS'!$D173-'SAÍDAS'!$E173</f>
        <v>0</v>
      </c>
      <c r="I173" s="128">
        <f>SUMIFS(ENTRADAS!$E$7:$E$1000,ENTRADAS!$B$7:$B$1000,"&lt;=" &amp; 'SAÍDAS'!$B173,ENTRADAS!$C$7:$C$1000,'SAÍDAS'!$C173)-SUMIFS('SAÍDAS'!$H$7:$H$300,'SAÍDAS'!$B$7:$B$300,"&lt;=" &amp; 'SAÍDAS'!$B173,'SAÍDAS'!$C$7:$C$300,'SAÍDAS'!$C173)</f>
        <v>0</v>
      </c>
      <c r="J173" s="129">
        <f t="shared" si="1"/>
        <v>0</v>
      </c>
      <c r="K173" s="61"/>
    </row>
    <row r="174" ht="15.75" customHeight="1">
      <c r="B174" s="132"/>
      <c r="C174" s="104"/>
      <c r="D174" s="104"/>
      <c r="E174" s="104"/>
      <c r="F174" s="133"/>
      <c r="G174" s="131"/>
      <c r="H174" s="127">
        <f>'SAÍDAS'!$D174-'SAÍDAS'!$E174</f>
        <v>0</v>
      </c>
      <c r="I174" s="128">
        <f>SUMIFS(ENTRADAS!$E$7:$E$1000,ENTRADAS!$B$7:$B$1000,"&lt;=" &amp; 'SAÍDAS'!$B174,ENTRADAS!$C$7:$C$1000,'SAÍDAS'!$C174)-SUMIFS('SAÍDAS'!$H$7:$H$300,'SAÍDAS'!$B$7:$B$300,"&lt;=" &amp; 'SAÍDAS'!$B174,'SAÍDAS'!$C$7:$C$300,'SAÍDAS'!$C174)</f>
        <v>0</v>
      </c>
      <c r="J174" s="129">
        <f t="shared" si="1"/>
        <v>0</v>
      </c>
      <c r="K174" s="61"/>
    </row>
    <row r="175" ht="15.75" customHeight="1">
      <c r="B175" s="132"/>
      <c r="C175" s="104"/>
      <c r="D175" s="104"/>
      <c r="E175" s="104"/>
      <c r="F175" s="133"/>
      <c r="G175" s="131"/>
      <c r="H175" s="127">
        <f>'SAÍDAS'!$D175-'SAÍDAS'!$E175</f>
        <v>0</v>
      </c>
      <c r="I175" s="128">
        <f>SUMIFS(ENTRADAS!$E$7:$E$1000,ENTRADAS!$B$7:$B$1000,"&lt;=" &amp; 'SAÍDAS'!$B175,ENTRADAS!$C$7:$C$1000,'SAÍDAS'!$C175)-SUMIFS('SAÍDAS'!$H$7:$H$300,'SAÍDAS'!$B$7:$B$300,"&lt;=" &amp; 'SAÍDAS'!$B175,'SAÍDAS'!$C$7:$C$300,'SAÍDAS'!$C175)</f>
        <v>0</v>
      </c>
      <c r="J175" s="129">
        <f t="shared" si="1"/>
        <v>0</v>
      </c>
      <c r="K175" s="61"/>
    </row>
    <row r="176" ht="15.75" customHeight="1">
      <c r="B176" s="132"/>
      <c r="C176" s="104"/>
      <c r="D176" s="104"/>
      <c r="E176" s="104"/>
      <c r="F176" s="133"/>
      <c r="G176" s="131"/>
      <c r="H176" s="127">
        <f>'SAÍDAS'!$D176-'SAÍDAS'!$E176</f>
        <v>0</v>
      </c>
      <c r="I176" s="128">
        <f>SUMIFS(ENTRADAS!$E$7:$E$1000,ENTRADAS!$B$7:$B$1000,"&lt;=" &amp; 'SAÍDAS'!$B176,ENTRADAS!$C$7:$C$1000,'SAÍDAS'!$C176)-SUMIFS('SAÍDAS'!$H$7:$H$300,'SAÍDAS'!$B$7:$B$300,"&lt;=" &amp; 'SAÍDAS'!$B176,'SAÍDAS'!$C$7:$C$300,'SAÍDAS'!$C176)</f>
        <v>0</v>
      </c>
      <c r="J176" s="129">
        <f t="shared" si="1"/>
        <v>0</v>
      </c>
      <c r="K176" s="61"/>
    </row>
    <row r="177" ht="15.75" customHeight="1">
      <c r="B177" s="132"/>
      <c r="C177" s="104"/>
      <c r="D177" s="104"/>
      <c r="E177" s="104"/>
      <c r="F177" s="133"/>
      <c r="G177" s="131"/>
      <c r="H177" s="127">
        <f>'SAÍDAS'!$D177-'SAÍDAS'!$E177</f>
        <v>0</v>
      </c>
      <c r="I177" s="128">
        <f>SUMIFS(ENTRADAS!$E$7:$E$1000,ENTRADAS!$B$7:$B$1000,"&lt;=" &amp; 'SAÍDAS'!$B177,ENTRADAS!$C$7:$C$1000,'SAÍDAS'!$C177)-SUMIFS('SAÍDAS'!$H$7:$H$300,'SAÍDAS'!$B$7:$B$300,"&lt;=" &amp; 'SAÍDAS'!$B177,'SAÍDAS'!$C$7:$C$300,'SAÍDAS'!$C177)</f>
        <v>0</v>
      </c>
      <c r="J177" s="129">
        <f t="shared" si="1"/>
        <v>0</v>
      </c>
      <c r="K177" s="61"/>
    </row>
    <row r="178" ht="15.75" customHeight="1">
      <c r="B178" s="132"/>
      <c r="C178" s="104"/>
      <c r="D178" s="104"/>
      <c r="E178" s="104"/>
      <c r="F178" s="133"/>
      <c r="G178" s="131"/>
      <c r="H178" s="127">
        <f>'SAÍDAS'!$D178-'SAÍDAS'!$E178</f>
        <v>0</v>
      </c>
      <c r="I178" s="128">
        <f>SUMIFS(ENTRADAS!$E$7:$E$1000,ENTRADAS!$B$7:$B$1000,"&lt;=" &amp; 'SAÍDAS'!$B178,ENTRADAS!$C$7:$C$1000,'SAÍDAS'!$C178)-SUMIFS('SAÍDAS'!$H$7:$H$300,'SAÍDAS'!$B$7:$B$300,"&lt;=" &amp; 'SAÍDAS'!$B178,'SAÍDAS'!$C$7:$C$300,'SAÍDAS'!$C178)</f>
        <v>0</v>
      </c>
      <c r="J178" s="129">
        <f t="shared" si="1"/>
        <v>0</v>
      </c>
      <c r="K178" s="61"/>
    </row>
    <row r="179" ht="15.75" customHeight="1">
      <c r="B179" s="132"/>
      <c r="C179" s="104"/>
      <c r="D179" s="104"/>
      <c r="E179" s="104"/>
      <c r="F179" s="133"/>
      <c r="G179" s="131"/>
      <c r="H179" s="127">
        <f>'SAÍDAS'!$D179-'SAÍDAS'!$E179</f>
        <v>0</v>
      </c>
      <c r="I179" s="128">
        <f>SUMIFS(ENTRADAS!$E$7:$E$1000,ENTRADAS!$B$7:$B$1000,"&lt;=" &amp; 'SAÍDAS'!$B179,ENTRADAS!$C$7:$C$1000,'SAÍDAS'!$C179)-SUMIFS('SAÍDAS'!$H$7:$H$300,'SAÍDAS'!$B$7:$B$300,"&lt;=" &amp; 'SAÍDAS'!$B179,'SAÍDAS'!$C$7:$C$300,'SAÍDAS'!$C179)</f>
        <v>0</v>
      </c>
      <c r="J179" s="129">
        <f t="shared" si="1"/>
        <v>0</v>
      </c>
      <c r="K179" s="61"/>
    </row>
    <row r="180" ht="15.75" customHeight="1">
      <c r="B180" s="132"/>
      <c r="C180" s="104"/>
      <c r="D180" s="104"/>
      <c r="E180" s="104"/>
      <c r="F180" s="133"/>
      <c r="G180" s="131"/>
      <c r="H180" s="127">
        <f>'SAÍDAS'!$D180-'SAÍDAS'!$E180</f>
        <v>0</v>
      </c>
      <c r="I180" s="128">
        <f>SUMIFS(ENTRADAS!$E$7:$E$1000,ENTRADAS!$B$7:$B$1000,"&lt;=" &amp; 'SAÍDAS'!$B180,ENTRADAS!$C$7:$C$1000,'SAÍDAS'!$C180)-SUMIFS('SAÍDAS'!$H$7:$H$300,'SAÍDAS'!$B$7:$B$300,"&lt;=" &amp; 'SAÍDAS'!$B180,'SAÍDAS'!$C$7:$C$300,'SAÍDAS'!$C180)</f>
        <v>0</v>
      </c>
      <c r="J180" s="129">
        <f t="shared" si="1"/>
        <v>0</v>
      </c>
      <c r="K180" s="61"/>
    </row>
    <row r="181" ht="15.75" customHeight="1">
      <c r="B181" s="132"/>
      <c r="C181" s="104"/>
      <c r="D181" s="104"/>
      <c r="E181" s="104"/>
      <c r="F181" s="133"/>
      <c r="G181" s="131"/>
      <c r="H181" s="127">
        <f>'SAÍDAS'!$D181-'SAÍDAS'!$E181</f>
        <v>0</v>
      </c>
      <c r="I181" s="128">
        <f>SUMIFS(ENTRADAS!$E$7:$E$1000,ENTRADAS!$B$7:$B$1000,"&lt;=" &amp; 'SAÍDAS'!$B181,ENTRADAS!$C$7:$C$1000,'SAÍDAS'!$C181)-SUMIFS('SAÍDAS'!$H$7:$H$300,'SAÍDAS'!$B$7:$B$300,"&lt;=" &amp; 'SAÍDAS'!$B181,'SAÍDAS'!$C$7:$C$300,'SAÍDAS'!$C181)</f>
        <v>0</v>
      </c>
      <c r="J181" s="129">
        <f t="shared" si="1"/>
        <v>0</v>
      </c>
      <c r="K181" s="61"/>
    </row>
    <row r="182" ht="15.75" customHeight="1">
      <c r="B182" s="132"/>
      <c r="C182" s="104"/>
      <c r="D182" s="104"/>
      <c r="E182" s="104"/>
      <c r="F182" s="133"/>
      <c r="G182" s="131"/>
      <c r="H182" s="127">
        <f>'SAÍDAS'!$D182-'SAÍDAS'!$E182</f>
        <v>0</v>
      </c>
      <c r="I182" s="128">
        <f>SUMIFS(ENTRADAS!$E$7:$E$1000,ENTRADAS!$B$7:$B$1000,"&lt;=" &amp; 'SAÍDAS'!$B182,ENTRADAS!$C$7:$C$1000,'SAÍDAS'!$C182)-SUMIFS('SAÍDAS'!$H$7:$H$300,'SAÍDAS'!$B$7:$B$300,"&lt;=" &amp; 'SAÍDAS'!$B182,'SAÍDAS'!$C$7:$C$300,'SAÍDAS'!$C182)</f>
        <v>0</v>
      </c>
      <c r="J182" s="129">
        <f t="shared" si="1"/>
        <v>0</v>
      </c>
      <c r="K182" s="61"/>
    </row>
    <row r="183" ht="15.75" customHeight="1">
      <c r="B183" s="132"/>
      <c r="C183" s="104"/>
      <c r="D183" s="104"/>
      <c r="E183" s="104"/>
      <c r="F183" s="133"/>
      <c r="G183" s="131"/>
      <c r="H183" s="127">
        <f>'SAÍDAS'!$D183-'SAÍDAS'!$E183</f>
        <v>0</v>
      </c>
      <c r="I183" s="128">
        <f>SUMIFS(ENTRADAS!$E$7:$E$1000,ENTRADAS!$B$7:$B$1000,"&lt;=" &amp; 'SAÍDAS'!$B183,ENTRADAS!$C$7:$C$1000,'SAÍDAS'!$C183)-SUMIFS('SAÍDAS'!$H$7:$H$300,'SAÍDAS'!$B$7:$B$300,"&lt;=" &amp; 'SAÍDAS'!$B183,'SAÍDAS'!$C$7:$C$300,'SAÍDAS'!$C183)</f>
        <v>0</v>
      </c>
      <c r="J183" s="129">
        <f t="shared" si="1"/>
        <v>0</v>
      </c>
      <c r="K183" s="61"/>
    </row>
    <row r="184" ht="15.75" customHeight="1">
      <c r="B184" s="132"/>
      <c r="C184" s="104"/>
      <c r="D184" s="104"/>
      <c r="E184" s="104"/>
      <c r="F184" s="133"/>
      <c r="G184" s="131"/>
      <c r="H184" s="127">
        <f>'SAÍDAS'!$D184-'SAÍDAS'!$E184</f>
        <v>0</v>
      </c>
      <c r="I184" s="128">
        <f>SUMIFS(ENTRADAS!$E$7:$E$1000,ENTRADAS!$B$7:$B$1000,"&lt;=" &amp; 'SAÍDAS'!$B184,ENTRADAS!$C$7:$C$1000,'SAÍDAS'!$C184)-SUMIFS('SAÍDAS'!$H$7:$H$300,'SAÍDAS'!$B$7:$B$300,"&lt;=" &amp; 'SAÍDAS'!$B184,'SAÍDAS'!$C$7:$C$300,'SAÍDAS'!$C184)</f>
        <v>0</v>
      </c>
      <c r="J184" s="129">
        <f t="shared" si="1"/>
        <v>0</v>
      </c>
      <c r="K184" s="61"/>
    </row>
    <row r="185" ht="15.75" customHeight="1">
      <c r="B185" s="132"/>
      <c r="C185" s="104"/>
      <c r="D185" s="104"/>
      <c r="E185" s="104"/>
      <c r="F185" s="133"/>
      <c r="G185" s="131"/>
      <c r="H185" s="127">
        <f>'SAÍDAS'!$D185-'SAÍDAS'!$E185</f>
        <v>0</v>
      </c>
      <c r="I185" s="128">
        <f>SUMIFS(ENTRADAS!$E$7:$E$1000,ENTRADAS!$B$7:$B$1000,"&lt;=" &amp; 'SAÍDAS'!$B185,ENTRADAS!$C$7:$C$1000,'SAÍDAS'!$C185)-SUMIFS('SAÍDAS'!$H$7:$H$300,'SAÍDAS'!$B$7:$B$300,"&lt;=" &amp; 'SAÍDAS'!$B185,'SAÍDAS'!$C$7:$C$300,'SAÍDAS'!$C185)</f>
        <v>0</v>
      </c>
      <c r="J185" s="129">
        <f t="shared" si="1"/>
        <v>0</v>
      </c>
      <c r="K185" s="61"/>
    </row>
    <row r="186" ht="15.75" customHeight="1">
      <c r="B186" s="132"/>
      <c r="C186" s="104"/>
      <c r="D186" s="104"/>
      <c r="E186" s="104"/>
      <c r="F186" s="133"/>
      <c r="G186" s="131"/>
      <c r="H186" s="127">
        <f>'SAÍDAS'!$D186-'SAÍDAS'!$E186</f>
        <v>0</v>
      </c>
      <c r="I186" s="128">
        <f>SUMIFS(ENTRADAS!$E$7:$E$1000,ENTRADAS!$B$7:$B$1000,"&lt;=" &amp; 'SAÍDAS'!$B186,ENTRADAS!$C$7:$C$1000,'SAÍDAS'!$C186)-SUMIFS('SAÍDAS'!$H$7:$H$300,'SAÍDAS'!$B$7:$B$300,"&lt;=" &amp; 'SAÍDAS'!$B186,'SAÍDAS'!$C$7:$C$300,'SAÍDAS'!$C186)</f>
        <v>0</v>
      </c>
      <c r="J186" s="129">
        <f t="shared" si="1"/>
        <v>0</v>
      </c>
      <c r="K186" s="61"/>
    </row>
    <row r="187" ht="15.75" customHeight="1">
      <c r="B187" s="132"/>
      <c r="C187" s="104"/>
      <c r="D187" s="104"/>
      <c r="E187" s="104"/>
      <c r="F187" s="133"/>
      <c r="G187" s="131"/>
      <c r="H187" s="127">
        <f>'SAÍDAS'!$D187-'SAÍDAS'!$E187</f>
        <v>0</v>
      </c>
      <c r="I187" s="128">
        <f>SUMIFS(ENTRADAS!$E$7:$E$1000,ENTRADAS!$B$7:$B$1000,"&lt;=" &amp; 'SAÍDAS'!$B187,ENTRADAS!$C$7:$C$1000,'SAÍDAS'!$C187)-SUMIFS('SAÍDAS'!$H$7:$H$300,'SAÍDAS'!$B$7:$B$300,"&lt;=" &amp; 'SAÍDAS'!$B187,'SAÍDAS'!$C$7:$C$300,'SAÍDAS'!$C187)</f>
        <v>0</v>
      </c>
      <c r="J187" s="129">
        <f t="shared" si="1"/>
        <v>0</v>
      </c>
      <c r="K187" s="61"/>
    </row>
    <row r="188" ht="15.75" customHeight="1">
      <c r="B188" s="132"/>
      <c r="C188" s="104"/>
      <c r="D188" s="104"/>
      <c r="E188" s="104"/>
      <c r="F188" s="133"/>
      <c r="G188" s="131"/>
      <c r="H188" s="127">
        <f>'SAÍDAS'!$D188-'SAÍDAS'!$E188</f>
        <v>0</v>
      </c>
      <c r="I188" s="128">
        <f>SUMIFS(ENTRADAS!$E$7:$E$1000,ENTRADAS!$B$7:$B$1000,"&lt;=" &amp; 'SAÍDAS'!$B188,ENTRADAS!$C$7:$C$1000,'SAÍDAS'!$C188)-SUMIFS('SAÍDAS'!$H$7:$H$300,'SAÍDAS'!$B$7:$B$300,"&lt;=" &amp; 'SAÍDAS'!$B188,'SAÍDAS'!$C$7:$C$300,'SAÍDAS'!$C188)</f>
        <v>0</v>
      </c>
      <c r="J188" s="129">
        <f t="shared" si="1"/>
        <v>0</v>
      </c>
      <c r="K188" s="61"/>
    </row>
    <row r="189" ht="15.75" customHeight="1">
      <c r="B189" s="132"/>
      <c r="C189" s="104"/>
      <c r="D189" s="104"/>
      <c r="E189" s="104"/>
      <c r="F189" s="133"/>
      <c r="G189" s="131"/>
      <c r="H189" s="127">
        <f>'SAÍDAS'!$D189-'SAÍDAS'!$E189</f>
        <v>0</v>
      </c>
      <c r="I189" s="128">
        <f>SUMIFS(ENTRADAS!$E$7:$E$1000,ENTRADAS!$B$7:$B$1000,"&lt;=" &amp; 'SAÍDAS'!$B189,ENTRADAS!$C$7:$C$1000,'SAÍDAS'!$C189)-SUMIFS('SAÍDAS'!$H$7:$H$300,'SAÍDAS'!$B$7:$B$300,"&lt;=" &amp; 'SAÍDAS'!$B189,'SAÍDAS'!$C$7:$C$300,'SAÍDAS'!$C189)</f>
        <v>0</v>
      </c>
      <c r="J189" s="129">
        <f t="shared" si="1"/>
        <v>0</v>
      </c>
      <c r="K189" s="61"/>
    </row>
    <row r="190" ht="15.75" customHeight="1">
      <c r="B190" s="132"/>
      <c r="C190" s="104"/>
      <c r="D190" s="104"/>
      <c r="E190" s="104"/>
      <c r="F190" s="133"/>
      <c r="G190" s="131"/>
      <c r="H190" s="127">
        <f>'SAÍDAS'!$D190-'SAÍDAS'!$E190</f>
        <v>0</v>
      </c>
      <c r="I190" s="128">
        <f>SUMIFS(ENTRADAS!$E$7:$E$1000,ENTRADAS!$B$7:$B$1000,"&lt;=" &amp; 'SAÍDAS'!$B190,ENTRADAS!$C$7:$C$1000,'SAÍDAS'!$C190)-SUMIFS('SAÍDAS'!$H$7:$H$300,'SAÍDAS'!$B$7:$B$300,"&lt;=" &amp; 'SAÍDAS'!$B190,'SAÍDAS'!$C$7:$C$300,'SAÍDAS'!$C190)</f>
        <v>0</v>
      </c>
      <c r="J190" s="129">
        <f t="shared" si="1"/>
        <v>0</v>
      </c>
      <c r="K190" s="61"/>
    </row>
    <row r="191" ht="15.75" customHeight="1">
      <c r="B191" s="132"/>
      <c r="C191" s="104"/>
      <c r="D191" s="104"/>
      <c r="E191" s="104"/>
      <c r="F191" s="133"/>
      <c r="G191" s="131"/>
      <c r="H191" s="127">
        <f>'SAÍDAS'!$D191-'SAÍDAS'!$E191</f>
        <v>0</v>
      </c>
      <c r="I191" s="128">
        <f>SUMIFS(ENTRADAS!$E$7:$E$1000,ENTRADAS!$B$7:$B$1000,"&lt;=" &amp; 'SAÍDAS'!$B191,ENTRADAS!$C$7:$C$1000,'SAÍDAS'!$C191)-SUMIFS('SAÍDAS'!$H$7:$H$300,'SAÍDAS'!$B$7:$B$300,"&lt;=" &amp; 'SAÍDAS'!$B191,'SAÍDAS'!$C$7:$C$300,'SAÍDAS'!$C191)</f>
        <v>0</v>
      </c>
      <c r="J191" s="129">
        <f t="shared" si="1"/>
        <v>0</v>
      </c>
      <c r="K191" s="61"/>
    </row>
    <row r="192" ht="15.75" customHeight="1">
      <c r="B192" s="132"/>
      <c r="C192" s="104"/>
      <c r="D192" s="104"/>
      <c r="E192" s="104"/>
      <c r="F192" s="133"/>
      <c r="G192" s="131"/>
      <c r="H192" s="127">
        <f>'SAÍDAS'!$D192-'SAÍDAS'!$E192</f>
        <v>0</v>
      </c>
      <c r="I192" s="128">
        <f>SUMIFS(ENTRADAS!$E$7:$E$1000,ENTRADAS!$B$7:$B$1000,"&lt;=" &amp; 'SAÍDAS'!$B192,ENTRADAS!$C$7:$C$1000,'SAÍDAS'!$C192)-SUMIFS('SAÍDAS'!$H$7:$H$300,'SAÍDAS'!$B$7:$B$300,"&lt;=" &amp; 'SAÍDAS'!$B192,'SAÍDAS'!$C$7:$C$300,'SAÍDAS'!$C192)</f>
        <v>0</v>
      </c>
      <c r="J192" s="129">
        <f t="shared" si="1"/>
        <v>0</v>
      </c>
      <c r="K192" s="61"/>
    </row>
    <row r="193" ht="15.75" customHeight="1">
      <c r="B193" s="132"/>
      <c r="C193" s="104"/>
      <c r="D193" s="104"/>
      <c r="E193" s="104"/>
      <c r="F193" s="133"/>
      <c r="G193" s="131"/>
      <c r="H193" s="127">
        <f>'SAÍDAS'!$D193-'SAÍDAS'!$E193</f>
        <v>0</v>
      </c>
      <c r="I193" s="128">
        <f>SUMIFS(ENTRADAS!$E$7:$E$1000,ENTRADAS!$B$7:$B$1000,"&lt;=" &amp; 'SAÍDAS'!$B193,ENTRADAS!$C$7:$C$1000,'SAÍDAS'!$C193)-SUMIFS('SAÍDAS'!$H$7:$H$300,'SAÍDAS'!$B$7:$B$300,"&lt;=" &amp; 'SAÍDAS'!$B193,'SAÍDAS'!$C$7:$C$300,'SAÍDAS'!$C193)</f>
        <v>0</v>
      </c>
      <c r="J193" s="129">
        <f t="shared" si="1"/>
        <v>0</v>
      </c>
      <c r="K193" s="61"/>
    </row>
    <row r="194" ht="15.75" customHeight="1">
      <c r="B194" s="132"/>
      <c r="C194" s="104"/>
      <c r="D194" s="104"/>
      <c r="E194" s="104"/>
      <c r="F194" s="133"/>
      <c r="G194" s="131"/>
      <c r="H194" s="127">
        <f>'SAÍDAS'!$D194-'SAÍDAS'!$E194</f>
        <v>0</v>
      </c>
      <c r="I194" s="128">
        <f>SUMIFS(ENTRADAS!$E$7:$E$1000,ENTRADAS!$B$7:$B$1000,"&lt;=" &amp; 'SAÍDAS'!$B194,ENTRADAS!$C$7:$C$1000,'SAÍDAS'!$C194)-SUMIFS('SAÍDAS'!$H$7:$H$300,'SAÍDAS'!$B$7:$B$300,"&lt;=" &amp; 'SAÍDAS'!$B194,'SAÍDAS'!$C$7:$C$300,'SAÍDAS'!$C194)</f>
        <v>0</v>
      </c>
      <c r="J194" s="129">
        <f t="shared" si="1"/>
        <v>0</v>
      </c>
      <c r="K194" s="61"/>
    </row>
    <row r="195" ht="15.75" customHeight="1">
      <c r="B195" s="132"/>
      <c r="C195" s="104"/>
      <c r="D195" s="104"/>
      <c r="E195" s="104"/>
      <c r="F195" s="133"/>
      <c r="G195" s="131"/>
      <c r="H195" s="127">
        <f>'SAÍDAS'!$D195-'SAÍDAS'!$E195</f>
        <v>0</v>
      </c>
      <c r="I195" s="128">
        <f>SUMIFS(ENTRADAS!$E$7:$E$1000,ENTRADAS!$B$7:$B$1000,"&lt;=" &amp; 'SAÍDAS'!$B195,ENTRADAS!$C$7:$C$1000,'SAÍDAS'!$C195)-SUMIFS('SAÍDAS'!$H$7:$H$300,'SAÍDAS'!$B$7:$B$300,"&lt;=" &amp; 'SAÍDAS'!$B195,'SAÍDAS'!$C$7:$C$300,'SAÍDAS'!$C195)</f>
        <v>0</v>
      </c>
      <c r="J195" s="129">
        <f t="shared" si="1"/>
        <v>0</v>
      </c>
      <c r="K195" s="61"/>
    </row>
    <row r="196" ht="15.75" customHeight="1">
      <c r="B196" s="132"/>
      <c r="C196" s="104"/>
      <c r="D196" s="104"/>
      <c r="E196" s="104"/>
      <c r="F196" s="133"/>
      <c r="G196" s="131"/>
      <c r="H196" s="127">
        <f>'SAÍDAS'!$D196-'SAÍDAS'!$E196</f>
        <v>0</v>
      </c>
      <c r="I196" s="128">
        <f>SUMIFS(ENTRADAS!$E$7:$E$1000,ENTRADAS!$B$7:$B$1000,"&lt;=" &amp; 'SAÍDAS'!$B196,ENTRADAS!$C$7:$C$1000,'SAÍDAS'!$C196)-SUMIFS('SAÍDAS'!$H$7:$H$300,'SAÍDAS'!$B$7:$B$300,"&lt;=" &amp; 'SAÍDAS'!$B196,'SAÍDAS'!$C$7:$C$300,'SAÍDAS'!$C196)</f>
        <v>0</v>
      </c>
      <c r="J196" s="129">
        <f t="shared" si="1"/>
        <v>0</v>
      </c>
      <c r="K196" s="61"/>
    </row>
    <row r="197" ht="15.75" customHeight="1">
      <c r="B197" s="132"/>
      <c r="C197" s="104"/>
      <c r="D197" s="104"/>
      <c r="E197" s="104"/>
      <c r="F197" s="133"/>
      <c r="G197" s="131"/>
      <c r="H197" s="127">
        <f>'SAÍDAS'!$D197-'SAÍDAS'!$E197</f>
        <v>0</v>
      </c>
      <c r="I197" s="128">
        <f>SUMIFS(ENTRADAS!$E$7:$E$1000,ENTRADAS!$B$7:$B$1000,"&lt;=" &amp; 'SAÍDAS'!$B197,ENTRADAS!$C$7:$C$1000,'SAÍDAS'!$C197)-SUMIFS('SAÍDAS'!$H$7:$H$300,'SAÍDAS'!$B$7:$B$300,"&lt;=" &amp; 'SAÍDAS'!$B197,'SAÍDAS'!$C$7:$C$300,'SAÍDAS'!$C197)</f>
        <v>0</v>
      </c>
      <c r="J197" s="129">
        <f t="shared" si="1"/>
        <v>0</v>
      </c>
      <c r="K197" s="61"/>
    </row>
    <row r="198" ht="15.75" customHeight="1">
      <c r="B198" s="132"/>
      <c r="C198" s="104"/>
      <c r="D198" s="104"/>
      <c r="E198" s="104"/>
      <c r="F198" s="133"/>
      <c r="G198" s="131"/>
      <c r="H198" s="127">
        <f>'SAÍDAS'!$D198-'SAÍDAS'!$E198</f>
        <v>0</v>
      </c>
      <c r="I198" s="128">
        <f>SUMIFS(ENTRADAS!$E$7:$E$1000,ENTRADAS!$B$7:$B$1000,"&lt;=" &amp; 'SAÍDAS'!$B198,ENTRADAS!$C$7:$C$1000,'SAÍDAS'!$C198)-SUMIFS('SAÍDAS'!$H$7:$H$300,'SAÍDAS'!$B$7:$B$300,"&lt;=" &amp; 'SAÍDAS'!$B198,'SAÍDAS'!$C$7:$C$300,'SAÍDAS'!$C198)</f>
        <v>0</v>
      </c>
      <c r="J198" s="129">
        <f t="shared" si="1"/>
        <v>0</v>
      </c>
      <c r="K198" s="61"/>
    </row>
    <row r="199" ht="15.75" customHeight="1">
      <c r="B199" s="132"/>
      <c r="C199" s="104"/>
      <c r="D199" s="104"/>
      <c r="E199" s="104"/>
      <c r="F199" s="133"/>
      <c r="G199" s="131"/>
      <c r="H199" s="127">
        <f>'SAÍDAS'!$D199-'SAÍDAS'!$E199</f>
        <v>0</v>
      </c>
      <c r="I199" s="128">
        <f>SUMIFS(ENTRADAS!$E$7:$E$1000,ENTRADAS!$B$7:$B$1000,"&lt;=" &amp; 'SAÍDAS'!$B199,ENTRADAS!$C$7:$C$1000,'SAÍDAS'!$C199)-SUMIFS('SAÍDAS'!$H$7:$H$300,'SAÍDAS'!$B$7:$B$300,"&lt;=" &amp; 'SAÍDAS'!$B199,'SAÍDAS'!$C$7:$C$300,'SAÍDAS'!$C199)</f>
        <v>0</v>
      </c>
      <c r="J199" s="129">
        <f t="shared" si="1"/>
        <v>0</v>
      </c>
      <c r="K199" s="61"/>
    </row>
    <row r="200" ht="15.75" customHeight="1">
      <c r="B200" s="132"/>
      <c r="C200" s="104"/>
      <c r="D200" s="104"/>
      <c r="E200" s="104"/>
      <c r="F200" s="133"/>
      <c r="G200" s="131"/>
      <c r="H200" s="127">
        <f>'SAÍDAS'!$D200-'SAÍDAS'!$E200</f>
        <v>0</v>
      </c>
      <c r="I200" s="128">
        <f>SUMIFS(ENTRADAS!$E$7:$E$1000,ENTRADAS!$B$7:$B$1000,"&lt;=" &amp; 'SAÍDAS'!$B200,ENTRADAS!$C$7:$C$1000,'SAÍDAS'!$C200)-SUMIFS('SAÍDAS'!$H$7:$H$300,'SAÍDAS'!$B$7:$B$300,"&lt;=" &amp; 'SAÍDAS'!$B200,'SAÍDAS'!$C$7:$C$300,'SAÍDAS'!$C200)</f>
        <v>0</v>
      </c>
      <c r="J200" s="129">
        <f t="shared" si="1"/>
        <v>0</v>
      </c>
      <c r="K200" s="61"/>
    </row>
    <row r="201" ht="15.75" customHeight="1">
      <c r="B201" s="132"/>
      <c r="C201" s="104"/>
      <c r="D201" s="104"/>
      <c r="E201" s="104"/>
      <c r="F201" s="133"/>
      <c r="G201" s="131"/>
      <c r="H201" s="127">
        <f>'SAÍDAS'!$D201-'SAÍDAS'!$E201</f>
        <v>0</v>
      </c>
      <c r="I201" s="128">
        <f>SUMIFS(ENTRADAS!$E$7:$E$1000,ENTRADAS!$B$7:$B$1000,"&lt;=" &amp; 'SAÍDAS'!$B201,ENTRADAS!$C$7:$C$1000,'SAÍDAS'!$C201)-SUMIFS('SAÍDAS'!$H$7:$H$300,'SAÍDAS'!$B$7:$B$300,"&lt;=" &amp; 'SAÍDAS'!$B201,'SAÍDAS'!$C$7:$C$300,'SAÍDAS'!$C201)</f>
        <v>0</v>
      </c>
      <c r="J201" s="129">
        <f t="shared" si="1"/>
        <v>0</v>
      </c>
      <c r="K201" s="61"/>
    </row>
    <row r="202" ht="15.75" customHeight="1">
      <c r="B202" s="132"/>
      <c r="C202" s="104"/>
      <c r="D202" s="104"/>
      <c r="E202" s="104"/>
      <c r="F202" s="133"/>
      <c r="G202" s="131"/>
      <c r="H202" s="127">
        <f>'SAÍDAS'!$D202-'SAÍDAS'!$E202</f>
        <v>0</v>
      </c>
      <c r="I202" s="128">
        <f>SUMIFS(ENTRADAS!$E$7:$E$1000,ENTRADAS!$B$7:$B$1000,"&lt;=" &amp; 'SAÍDAS'!$B202,ENTRADAS!$C$7:$C$1000,'SAÍDAS'!$C202)-SUMIFS('SAÍDAS'!$H$7:$H$300,'SAÍDAS'!$B$7:$B$300,"&lt;=" &amp; 'SAÍDAS'!$B202,'SAÍDAS'!$C$7:$C$300,'SAÍDAS'!$C202)</f>
        <v>0</v>
      </c>
      <c r="J202" s="129">
        <f t="shared" si="1"/>
        <v>0</v>
      </c>
      <c r="K202" s="61"/>
    </row>
    <row r="203" ht="15.75" customHeight="1">
      <c r="B203" s="132"/>
      <c r="C203" s="104"/>
      <c r="D203" s="104"/>
      <c r="E203" s="104"/>
      <c r="F203" s="133"/>
      <c r="G203" s="131"/>
      <c r="H203" s="127">
        <f>'SAÍDAS'!$D203-'SAÍDAS'!$E203</f>
        <v>0</v>
      </c>
      <c r="I203" s="128">
        <f>SUMIFS(ENTRADAS!$E$7:$E$1000,ENTRADAS!$B$7:$B$1000,"&lt;=" &amp; 'SAÍDAS'!$B203,ENTRADAS!$C$7:$C$1000,'SAÍDAS'!$C203)-SUMIFS('SAÍDAS'!$H$7:$H$300,'SAÍDAS'!$B$7:$B$300,"&lt;=" &amp; 'SAÍDAS'!$B203,'SAÍDAS'!$C$7:$C$300,'SAÍDAS'!$C203)</f>
        <v>0</v>
      </c>
      <c r="J203" s="129">
        <f t="shared" si="1"/>
        <v>0</v>
      </c>
      <c r="K203" s="61"/>
    </row>
    <row r="204" ht="15.75" customHeight="1">
      <c r="B204" s="132"/>
      <c r="C204" s="104"/>
      <c r="D204" s="104"/>
      <c r="E204" s="104"/>
      <c r="F204" s="133"/>
      <c r="G204" s="131"/>
      <c r="H204" s="127">
        <f>'SAÍDAS'!$D204-'SAÍDAS'!$E204</f>
        <v>0</v>
      </c>
      <c r="I204" s="128">
        <f>SUMIFS(ENTRADAS!$E$7:$E$1000,ENTRADAS!$B$7:$B$1000,"&lt;=" &amp; 'SAÍDAS'!$B204,ENTRADAS!$C$7:$C$1000,'SAÍDAS'!$C204)-SUMIFS('SAÍDAS'!$H$7:$H$300,'SAÍDAS'!$B$7:$B$300,"&lt;=" &amp; 'SAÍDAS'!$B204,'SAÍDAS'!$C$7:$C$300,'SAÍDAS'!$C204)</f>
        <v>0</v>
      </c>
      <c r="J204" s="129">
        <f t="shared" si="1"/>
        <v>0</v>
      </c>
      <c r="K204" s="61"/>
    </row>
    <row r="205" ht="15.75" customHeight="1">
      <c r="B205" s="132"/>
      <c r="C205" s="104"/>
      <c r="D205" s="104"/>
      <c r="E205" s="104"/>
      <c r="F205" s="133"/>
      <c r="G205" s="131"/>
      <c r="H205" s="127">
        <f>'SAÍDAS'!$D205-'SAÍDAS'!$E205</f>
        <v>0</v>
      </c>
      <c r="I205" s="128">
        <f>SUMIFS(ENTRADAS!$E$7:$E$1000,ENTRADAS!$B$7:$B$1000,"&lt;=" &amp; 'SAÍDAS'!$B205,ENTRADAS!$C$7:$C$1000,'SAÍDAS'!$C205)-SUMIFS('SAÍDAS'!$H$7:$H$300,'SAÍDAS'!$B$7:$B$300,"&lt;=" &amp; 'SAÍDAS'!$B205,'SAÍDAS'!$C$7:$C$300,'SAÍDAS'!$C205)</f>
        <v>0</v>
      </c>
      <c r="J205" s="129">
        <f t="shared" si="1"/>
        <v>0</v>
      </c>
      <c r="K205" s="61"/>
    </row>
    <row r="206" ht="15.75" customHeight="1">
      <c r="B206" s="132"/>
      <c r="C206" s="104"/>
      <c r="D206" s="104"/>
      <c r="E206" s="104"/>
      <c r="F206" s="133"/>
      <c r="G206" s="131"/>
      <c r="H206" s="127">
        <f>'SAÍDAS'!$D206-'SAÍDAS'!$E206</f>
        <v>0</v>
      </c>
      <c r="I206" s="128">
        <f>SUMIFS(ENTRADAS!$E$7:$E$1000,ENTRADAS!$B$7:$B$1000,"&lt;=" &amp; 'SAÍDAS'!$B206,ENTRADAS!$C$7:$C$1000,'SAÍDAS'!$C206)-SUMIFS('SAÍDAS'!$H$7:$H$300,'SAÍDAS'!$B$7:$B$300,"&lt;=" &amp; 'SAÍDAS'!$B206,'SAÍDAS'!$C$7:$C$300,'SAÍDAS'!$C206)</f>
        <v>0</v>
      </c>
      <c r="J206" s="129">
        <f t="shared" si="1"/>
        <v>0</v>
      </c>
      <c r="K206" s="61"/>
    </row>
    <row r="207" ht="15.75" customHeight="1">
      <c r="B207" s="132"/>
      <c r="C207" s="104"/>
      <c r="D207" s="104"/>
      <c r="E207" s="104"/>
      <c r="F207" s="133"/>
      <c r="G207" s="131"/>
      <c r="H207" s="127">
        <f>'SAÍDAS'!$D207-'SAÍDAS'!$E207</f>
        <v>0</v>
      </c>
      <c r="I207" s="128">
        <f>SUMIFS(ENTRADAS!$E$7:$E$1000,ENTRADAS!$B$7:$B$1000,"&lt;=" &amp; 'SAÍDAS'!$B207,ENTRADAS!$C$7:$C$1000,'SAÍDAS'!$C207)-SUMIFS('SAÍDAS'!$H$7:$H$300,'SAÍDAS'!$B$7:$B$300,"&lt;=" &amp; 'SAÍDAS'!$B207,'SAÍDAS'!$C$7:$C$300,'SAÍDAS'!$C207)</f>
        <v>0</v>
      </c>
      <c r="J207" s="129">
        <f t="shared" si="1"/>
        <v>0</v>
      </c>
      <c r="K207" s="61"/>
    </row>
    <row r="208" ht="15.75" customHeight="1">
      <c r="B208" s="132"/>
      <c r="C208" s="104"/>
      <c r="D208" s="104"/>
      <c r="E208" s="104"/>
      <c r="F208" s="133"/>
      <c r="G208" s="131"/>
      <c r="H208" s="127">
        <f>'SAÍDAS'!$D208-'SAÍDAS'!$E208</f>
        <v>0</v>
      </c>
      <c r="I208" s="128">
        <f>SUMIFS(ENTRADAS!$E$7:$E$1000,ENTRADAS!$B$7:$B$1000,"&lt;=" &amp; 'SAÍDAS'!$B208,ENTRADAS!$C$7:$C$1000,'SAÍDAS'!$C208)-SUMIFS('SAÍDAS'!$H$7:$H$300,'SAÍDAS'!$B$7:$B$300,"&lt;=" &amp; 'SAÍDAS'!$B208,'SAÍDAS'!$C$7:$C$300,'SAÍDAS'!$C208)</f>
        <v>0</v>
      </c>
      <c r="J208" s="129">
        <f t="shared" si="1"/>
        <v>0</v>
      </c>
      <c r="K208" s="61"/>
    </row>
    <row r="209" ht="15.75" customHeight="1">
      <c r="B209" s="132"/>
      <c r="C209" s="104"/>
      <c r="D209" s="104"/>
      <c r="E209" s="104"/>
      <c r="F209" s="133"/>
      <c r="G209" s="131"/>
      <c r="H209" s="127">
        <f>'SAÍDAS'!$D209-'SAÍDAS'!$E209</f>
        <v>0</v>
      </c>
      <c r="I209" s="128">
        <f>SUMIFS(ENTRADAS!$E$7:$E$1000,ENTRADAS!$B$7:$B$1000,"&lt;=" &amp; 'SAÍDAS'!$B209,ENTRADAS!$C$7:$C$1000,'SAÍDAS'!$C209)-SUMIFS('SAÍDAS'!$H$7:$H$300,'SAÍDAS'!$B$7:$B$300,"&lt;=" &amp; 'SAÍDAS'!$B209,'SAÍDAS'!$C$7:$C$300,'SAÍDAS'!$C209)</f>
        <v>0</v>
      </c>
      <c r="J209" s="129">
        <f t="shared" si="1"/>
        <v>0</v>
      </c>
      <c r="K209" s="61"/>
    </row>
    <row r="210" ht="15.75" customHeight="1">
      <c r="B210" s="132"/>
      <c r="C210" s="104"/>
      <c r="D210" s="104"/>
      <c r="E210" s="104"/>
      <c r="F210" s="133"/>
      <c r="G210" s="131"/>
      <c r="H210" s="127">
        <f>'SAÍDAS'!$D210-'SAÍDAS'!$E210</f>
        <v>0</v>
      </c>
      <c r="I210" s="128">
        <f>SUMIFS(ENTRADAS!$E$7:$E$1000,ENTRADAS!$B$7:$B$1000,"&lt;=" &amp; 'SAÍDAS'!$B210,ENTRADAS!$C$7:$C$1000,'SAÍDAS'!$C210)-SUMIFS('SAÍDAS'!$H$7:$H$300,'SAÍDAS'!$B$7:$B$300,"&lt;=" &amp; 'SAÍDAS'!$B210,'SAÍDAS'!$C$7:$C$300,'SAÍDAS'!$C210)</f>
        <v>0</v>
      </c>
      <c r="J210" s="129">
        <f t="shared" si="1"/>
        <v>0</v>
      </c>
      <c r="K210" s="61"/>
    </row>
    <row r="211" ht="15.75" customHeight="1">
      <c r="B211" s="132"/>
      <c r="C211" s="104"/>
      <c r="D211" s="104"/>
      <c r="E211" s="104"/>
      <c r="F211" s="133"/>
      <c r="G211" s="131"/>
      <c r="H211" s="127">
        <f>'SAÍDAS'!$D211-'SAÍDAS'!$E211</f>
        <v>0</v>
      </c>
      <c r="I211" s="128">
        <f>SUMIFS(ENTRADAS!$E$7:$E$1000,ENTRADAS!$B$7:$B$1000,"&lt;=" &amp; 'SAÍDAS'!$B211,ENTRADAS!$C$7:$C$1000,'SAÍDAS'!$C211)-SUMIFS('SAÍDAS'!$H$7:$H$300,'SAÍDAS'!$B$7:$B$300,"&lt;=" &amp; 'SAÍDAS'!$B211,'SAÍDAS'!$C$7:$C$300,'SAÍDAS'!$C211)</f>
        <v>0</v>
      </c>
      <c r="J211" s="129">
        <f t="shared" si="1"/>
        <v>0</v>
      </c>
      <c r="K211" s="61"/>
    </row>
    <row r="212" ht="15.75" customHeight="1">
      <c r="B212" s="132"/>
      <c r="C212" s="104"/>
      <c r="D212" s="104"/>
      <c r="E212" s="104"/>
      <c r="F212" s="133"/>
      <c r="G212" s="131"/>
      <c r="H212" s="127">
        <f>'SAÍDAS'!$D212-'SAÍDAS'!$E212</f>
        <v>0</v>
      </c>
      <c r="I212" s="128">
        <f>SUMIFS(ENTRADAS!$E$7:$E$1000,ENTRADAS!$B$7:$B$1000,"&lt;=" &amp; 'SAÍDAS'!$B212,ENTRADAS!$C$7:$C$1000,'SAÍDAS'!$C212)-SUMIFS('SAÍDAS'!$H$7:$H$300,'SAÍDAS'!$B$7:$B$300,"&lt;=" &amp; 'SAÍDAS'!$B212,'SAÍDAS'!$C$7:$C$300,'SAÍDAS'!$C212)</f>
        <v>0</v>
      </c>
      <c r="J212" s="129">
        <f t="shared" si="1"/>
        <v>0</v>
      </c>
      <c r="K212" s="61"/>
    </row>
    <row r="213" ht="15.75" customHeight="1">
      <c r="B213" s="132"/>
      <c r="C213" s="104"/>
      <c r="D213" s="104"/>
      <c r="E213" s="104"/>
      <c r="F213" s="133"/>
      <c r="G213" s="131"/>
      <c r="H213" s="127">
        <f>'SAÍDAS'!$D213-'SAÍDAS'!$E213</f>
        <v>0</v>
      </c>
      <c r="I213" s="128">
        <f>SUMIFS(ENTRADAS!$E$7:$E$1000,ENTRADAS!$B$7:$B$1000,"&lt;=" &amp; 'SAÍDAS'!$B213,ENTRADAS!$C$7:$C$1000,'SAÍDAS'!$C213)-SUMIFS('SAÍDAS'!$H$7:$H$300,'SAÍDAS'!$B$7:$B$300,"&lt;=" &amp; 'SAÍDAS'!$B213,'SAÍDAS'!$C$7:$C$300,'SAÍDAS'!$C213)</f>
        <v>0</v>
      </c>
      <c r="J213" s="129">
        <f t="shared" si="1"/>
        <v>0</v>
      </c>
      <c r="K213" s="61"/>
    </row>
    <row r="214" ht="15.75" customHeight="1">
      <c r="B214" s="132"/>
      <c r="C214" s="104"/>
      <c r="D214" s="104"/>
      <c r="E214" s="104"/>
      <c r="F214" s="133"/>
      <c r="G214" s="131"/>
      <c r="H214" s="127">
        <f>'SAÍDAS'!$D214-'SAÍDAS'!$E214</f>
        <v>0</v>
      </c>
      <c r="I214" s="128">
        <f>SUMIFS(ENTRADAS!$E$7:$E$1000,ENTRADAS!$B$7:$B$1000,"&lt;=" &amp; 'SAÍDAS'!$B214,ENTRADAS!$C$7:$C$1000,'SAÍDAS'!$C214)-SUMIFS('SAÍDAS'!$H$7:$H$300,'SAÍDAS'!$B$7:$B$300,"&lt;=" &amp; 'SAÍDAS'!$B214,'SAÍDAS'!$C$7:$C$300,'SAÍDAS'!$C214)</f>
        <v>0</v>
      </c>
      <c r="J214" s="129">
        <f t="shared" si="1"/>
        <v>0</v>
      </c>
      <c r="K214" s="61"/>
    </row>
    <row r="215" ht="15.75" customHeight="1">
      <c r="B215" s="132"/>
      <c r="C215" s="104"/>
      <c r="D215" s="104"/>
      <c r="E215" s="104"/>
      <c r="F215" s="133"/>
      <c r="G215" s="131"/>
      <c r="H215" s="127">
        <f>'SAÍDAS'!$D215-'SAÍDAS'!$E215</f>
        <v>0</v>
      </c>
      <c r="I215" s="128">
        <f>SUMIFS(ENTRADAS!$E$7:$E$1000,ENTRADAS!$B$7:$B$1000,"&lt;=" &amp; 'SAÍDAS'!$B215,ENTRADAS!$C$7:$C$1000,'SAÍDAS'!$C215)-SUMIFS('SAÍDAS'!$H$7:$H$300,'SAÍDAS'!$B$7:$B$300,"&lt;=" &amp; 'SAÍDAS'!$B215,'SAÍDAS'!$C$7:$C$300,'SAÍDAS'!$C215)</f>
        <v>0</v>
      </c>
      <c r="J215" s="129">
        <f t="shared" si="1"/>
        <v>0</v>
      </c>
      <c r="K215" s="61"/>
    </row>
    <row r="216" ht="15.75" customHeight="1">
      <c r="B216" s="132"/>
      <c r="C216" s="104"/>
      <c r="D216" s="104"/>
      <c r="E216" s="104"/>
      <c r="F216" s="133"/>
      <c r="G216" s="131"/>
      <c r="H216" s="127">
        <f>'SAÍDAS'!$D216-'SAÍDAS'!$E216</f>
        <v>0</v>
      </c>
      <c r="I216" s="128">
        <f>SUMIFS(ENTRADAS!$E$7:$E$1000,ENTRADAS!$B$7:$B$1000,"&lt;=" &amp; 'SAÍDAS'!$B216,ENTRADAS!$C$7:$C$1000,'SAÍDAS'!$C216)-SUMIFS('SAÍDAS'!$H$7:$H$300,'SAÍDAS'!$B$7:$B$300,"&lt;=" &amp; 'SAÍDAS'!$B216,'SAÍDAS'!$C$7:$C$300,'SAÍDAS'!$C216)</f>
        <v>0</v>
      </c>
      <c r="J216" s="129">
        <f t="shared" si="1"/>
        <v>0</v>
      </c>
      <c r="K216" s="61"/>
    </row>
    <row r="217" ht="15.75" customHeight="1">
      <c r="B217" s="132"/>
      <c r="C217" s="104"/>
      <c r="D217" s="104"/>
      <c r="E217" s="104"/>
      <c r="F217" s="133"/>
      <c r="G217" s="131"/>
      <c r="H217" s="127">
        <f>'SAÍDAS'!$D217-'SAÍDAS'!$E217</f>
        <v>0</v>
      </c>
      <c r="I217" s="128">
        <f>SUMIFS(ENTRADAS!$E$7:$E$1000,ENTRADAS!$B$7:$B$1000,"&lt;=" &amp; 'SAÍDAS'!$B217,ENTRADAS!$C$7:$C$1000,'SAÍDAS'!$C217)-SUMIFS('SAÍDAS'!$H$7:$H$300,'SAÍDAS'!$B$7:$B$300,"&lt;=" &amp; 'SAÍDAS'!$B217,'SAÍDAS'!$C$7:$C$300,'SAÍDAS'!$C217)</f>
        <v>0</v>
      </c>
      <c r="J217" s="129">
        <f t="shared" si="1"/>
        <v>0</v>
      </c>
      <c r="K217" s="61"/>
    </row>
    <row r="218" ht="15.75" customHeight="1">
      <c r="B218" s="132"/>
      <c r="C218" s="104"/>
      <c r="D218" s="104"/>
      <c r="E218" s="104"/>
      <c r="F218" s="133"/>
      <c r="G218" s="131"/>
      <c r="H218" s="127">
        <f>'SAÍDAS'!$D218-'SAÍDAS'!$E218</f>
        <v>0</v>
      </c>
      <c r="I218" s="128">
        <f>SUMIFS(ENTRADAS!$E$7:$E$1000,ENTRADAS!$B$7:$B$1000,"&lt;=" &amp; 'SAÍDAS'!$B218,ENTRADAS!$C$7:$C$1000,'SAÍDAS'!$C218)-SUMIFS('SAÍDAS'!$H$7:$H$300,'SAÍDAS'!$B$7:$B$300,"&lt;=" &amp; 'SAÍDAS'!$B218,'SAÍDAS'!$C$7:$C$300,'SAÍDAS'!$C218)</f>
        <v>0</v>
      </c>
      <c r="J218" s="129">
        <f t="shared" si="1"/>
        <v>0</v>
      </c>
      <c r="K218" s="61"/>
    </row>
    <row r="219" ht="15.75" customHeight="1">
      <c r="B219" s="132"/>
      <c r="C219" s="104"/>
      <c r="D219" s="104"/>
      <c r="E219" s="104"/>
      <c r="F219" s="133"/>
      <c r="G219" s="131"/>
      <c r="H219" s="127">
        <f>'SAÍDAS'!$D219-'SAÍDAS'!$E219</f>
        <v>0</v>
      </c>
      <c r="I219" s="128">
        <f>SUMIFS(ENTRADAS!$E$7:$E$1000,ENTRADAS!$B$7:$B$1000,"&lt;=" &amp; 'SAÍDAS'!$B219,ENTRADAS!$C$7:$C$1000,'SAÍDAS'!$C219)-SUMIFS('SAÍDAS'!$H$7:$H$300,'SAÍDAS'!$B$7:$B$300,"&lt;=" &amp; 'SAÍDAS'!$B219,'SAÍDAS'!$C$7:$C$300,'SAÍDAS'!$C219)</f>
        <v>0</v>
      </c>
      <c r="J219" s="129">
        <f t="shared" si="1"/>
        <v>0</v>
      </c>
      <c r="K219" s="61"/>
    </row>
    <row r="220" ht="15.75" customHeight="1">
      <c r="B220" s="132"/>
      <c r="C220" s="104"/>
      <c r="D220" s="104"/>
      <c r="E220" s="104"/>
      <c r="F220" s="133"/>
      <c r="G220" s="131"/>
      <c r="H220" s="127">
        <f>'SAÍDAS'!$D220-'SAÍDAS'!$E220</f>
        <v>0</v>
      </c>
      <c r="I220" s="128">
        <f>SUMIFS(ENTRADAS!$E$7:$E$1000,ENTRADAS!$B$7:$B$1000,"&lt;=" &amp; 'SAÍDAS'!$B220,ENTRADAS!$C$7:$C$1000,'SAÍDAS'!$C220)-SUMIFS('SAÍDAS'!$H$7:$H$300,'SAÍDAS'!$B$7:$B$300,"&lt;=" &amp; 'SAÍDAS'!$B220,'SAÍDAS'!$C$7:$C$300,'SAÍDAS'!$C220)</f>
        <v>0</v>
      </c>
      <c r="J220" s="129">
        <f t="shared" si="1"/>
        <v>0</v>
      </c>
      <c r="K220" s="61"/>
    </row>
    <row r="221" ht="15.75" customHeight="1">
      <c r="B221" s="132"/>
      <c r="C221" s="104"/>
      <c r="D221" s="104"/>
      <c r="E221" s="104"/>
      <c r="F221" s="133"/>
      <c r="G221" s="131"/>
      <c r="H221" s="127">
        <f>'SAÍDAS'!$D221-'SAÍDAS'!$E221</f>
        <v>0</v>
      </c>
      <c r="I221" s="128">
        <f>SUMIFS(ENTRADAS!$E$7:$E$1000,ENTRADAS!$B$7:$B$1000,"&lt;=" &amp; 'SAÍDAS'!$B221,ENTRADAS!$C$7:$C$1000,'SAÍDAS'!$C221)-SUMIFS('SAÍDAS'!$H$7:$H$300,'SAÍDAS'!$B$7:$B$300,"&lt;=" &amp; 'SAÍDAS'!$B221,'SAÍDAS'!$C$7:$C$300,'SAÍDAS'!$C221)</f>
        <v>0</v>
      </c>
      <c r="J221" s="129">
        <f t="shared" si="1"/>
        <v>0</v>
      </c>
      <c r="K221" s="61"/>
    </row>
    <row r="222" ht="15.75" customHeight="1">
      <c r="B222" s="132"/>
      <c r="C222" s="104"/>
      <c r="D222" s="104"/>
      <c r="E222" s="104"/>
      <c r="F222" s="133"/>
      <c r="G222" s="131"/>
      <c r="H222" s="127">
        <f>'SAÍDAS'!$D222-'SAÍDAS'!$E222</f>
        <v>0</v>
      </c>
      <c r="I222" s="128">
        <f>SUMIFS(ENTRADAS!$E$7:$E$1000,ENTRADAS!$B$7:$B$1000,"&lt;=" &amp; 'SAÍDAS'!$B222,ENTRADAS!$C$7:$C$1000,'SAÍDAS'!$C222)-SUMIFS('SAÍDAS'!$H$7:$H$300,'SAÍDAS'!$B$7:$B$300,"&lt;=" &amp; 'SAÍDAS'!$B222,'SAÍDAS'!$C$7:$C$300,'SAÍDAS'!$C222)</f>
        <v>0</v>
      </c>
      <c r="J222" s="129">
        <f t="shared" si="1"/>
        <v>0</v>
      </c>
      <c r="K222" s="61"/>
    </row>
    <row r="223" ht="15.75" customHeight="1">
      <c r="B223" s="132"/>
      <c r="C223" s="104"/>
      <c r="D223" s="104"/>
      <c r="E223" s="104"/>
      <c r="F223" s="133"/>
      <c r="G223" s="131"/>
      <c r="H223" s="127">
        <f>'SAÍDAS'!$D223-'SAÍDAS'!$E223</f>
        <v>0</v>
      </c>
      <c r="I223" s="128">
        <f>SUMIFS(ENTRADAS!$E$7:$E$1000,ENTRADAS!$B$7:$B$1000,"&lt;=" &amp; 'SAÍDAS'!$B223,ENTRADAS!$C$7:$C$1000,'SAÍDAS'!$C223)-SUMIFS('SAÍDAS'!$H$7:$H$300,'SAÍDAS'!$B$7:$B$300,"&lt;=" &amp; 'SAÍDAS'!$B223,'SAÍDAS'!$C$7:$C$300,'SAÍDAS'!$C223)</f>
        <v>0</v>
      </c>
      <c r="J223" s="129">
        <f t="shared" si="1"/>
        <v>0</v>
      </c>
      <c r="K223" s="61"/>
    </row>
    <row r="224" ht="15.75" customHeight="1">
      <c r="B224" s="132"/>
      <c r="C224" s="104"/>
      <c r="D224" s="104"/>
      <c r="E224" s="104"/>
      <c r="F224" s="133"/>
      <c r="G224" s="131"/>
      <c r="H224" s="127">
        <f>'SAÍDAS'!$D224-'SAÍDAS'!$E224</f>
        <v>0</v>
      </c>
      <c r="I224" s="128">
        <f>SUMIFS(ENTRADAS!$E$7:$E$1000,ENTRADAS!$B$7:$B$1000,"&lt;=" &amp; 'SAÍDAS'!$B224,ENTRADAS!$C$7:$C$1000,'SAÍDAS'!$C224)-SUMIFS('SAÍDAS'!$H$7:$H$300,'SAÍDAS'!$B$7:$B$300,"&lt;=" &amp; 'SAÍDAS'!$B224,'SAÍDAS'!$C$7:$C$300,'SAÍDAS'!$C224)</f>
        <v>0</v>
      </c>
      <c r="J224" s="129">
        <f t="shared" si="1"/>
        <v>0</v>
      </c>
      <c r="K224" s="61"/>
    </row>
    <row r="225" ht="15.75" customHeight="1">
      <c r="B225" s="132"/>
      <c r="C225" s="104"/>
      <c r="D225" s="104"/>
      <c r="E225" s="104"/>
      <c r="F225" s="133"/>
      <c r="G225" s="131"/>
      <c r="H225" s="127">
        <f>'SAÍDAS'!$D225-'SAÍDAS'!$E225</f>
        <v>0</v>
      </c>
      <c r="I225" s="128">
        <f>SUMIFS(ENTRADAS!$E$7:$E$1000,ENTRADAS!$B$7:$B$1000,"&lt;=" &amp; 'SAÍDAS'!$B225,ENTRADAS!$C$7:$C$1000,'SAÍDAS'!$C225)-SUMIFS('SAÍDAS'!$H$7:$H$300,'SAÍDAS'!$B$7:$B$300,"&lt;=" &amp; 'SAÍDAS'!$B225,'SAÍDAS'!$C$7:$C$300,'SAÍDAS'!$C225)</f>
        <v>0</v>
      </c>
      <c r="J225" s="129">
        <f t="shared" si="1"/>
        <v>0</v>
      </c>
      <c r="K225" s="61"/>
    </row>
    <row r="226" ht="15.75" customHeight="1">
      <c r="B226" s="132"/>
      <c r="C226" s="104"/>
      <c r="D226" s="104"/>
      <c r="E226" s="104"/>
      <c r="F226" s="133"/>
      <c r="G226" s="131"/>
      <c r="H226" s="127">
        <f>'SAÍDAS'!$D226-'SAÍDAS'!$E226</f>
        <v>0</v>
      </c>
      <c r="I226" s="128">
        <f>SUMIFS(ENTRADAS!$E$7:$E$1000,ENTRADAS!$B$7:$B$1000,"&lt;=" &amp; 'SAÍDAS'!$B226,ENTRADAS!$C$7:$C$1000,'SAÍDAS'!$C226)-SUMIFS('SAÍDAS'!$H$7:$H$300,'SAÍDAS'!$B$7:$B$300,"&lt;=" &amp; 'SAÍDAS'!$B226,'SAÍDAS'!$C$7:$C$300,'SAÍDAS'!$C226)</f>
        <v>0</v>
      </c>
      <c r="J226" s="129">
        <f t="shared" si="1"/>
        <v>0</v>
      </c>
      <c r="K226" s="61"/>
    </row>
    <row r="227" ht="15.75" customHeight="1">
      <c r="B227" s="132"/>
      <c r="C227" s="104"/>
      <c r="D227" s="104"/>
      <c r="E227" s="104"/>
      <c r="F227" s="133"/>
      <c r="G227" s="131"/>
      <c r="H227" s="127">
        <f>'SAÍDAS'!$D227-'SAÍDAS'!$E227</f>
        <v>0</v>
      </c>
      <c r="I227" s="128">
        <f>SUMIFS(ENTRADAS!$E$7:$E$1000,ENTRADAS!$B$7:$B$1000,"&lt;=" &amp; 'SAÍDAS'!$B227,ENTRADAS!$C$7:$C$1000,'SAÍDAS'!$C227)-SUMIFS('SAÍDAS'!$H$7:$H$300,'SAÍDAS'!$B$7:$B$300,"&lt;=" &amp; 'SAÍDAS'!$B227,'SAÍDAS'!$C$7:$C$300,'SAÍDAS'!$C227)</f>
        <v>0</v>
      </c>
      <c r="J227" s="129">
        <f t="shared" si="1"/>
        <v>0</v>
      </c>
      <c r="K227" s="61"/>
    </row>
    <row r="228" ht="15.75" customHeight="1">
      <c r="B228" s="132"/>
      <c r="C228" s="104"/>
      <c r="D228" s="104"/>
      <c r="E228" s="104"/>
      <c r="F228" s="133"/>
      <c r="G228" s="131"/>
      <c r="H228" s="127">
        <f>'SAÍDAS'!$D228-'SAÍDAS'!$E228</f>
        <v>0</v>
      </c>
      <c r="I228" s="128">
        <f>SUMIFS(ENTRADAS!$E$7:$E$1000,ENTRADAS!$B$7:$B$1000,"&lt;=" &amp; 'SAÍDAS'!$B228,ENTRADAS!$C$7:$C$1000,'SAÍDAS'!$C228)-SUMIFS('SAÍDAS'!$H$7:$H$300,'SAÍDAS'!$B$7:$B$300,"&lt;=" &amp; 'SAÍDAS'!$B228,'SAÍDAS'!$C$7:$C$300,'SAÍDAS'!$C228)</f>
        <v>0</v>
      </c>
      <c r="J228" s="129">
        <f t="shared" si="1"/>
        <v>0</v>
      </c>
      <c r="K228" s="61"/>
    </row>
    <row r="229" ht="15.75" customHeight="1">
      <c r="B229" s="132"/>
      <c r="C229" s="104"/>
      <c r="D229" s="104"/>
      <c r="E229" s="104"/>
      <c r="F229" s="133"/>
      <c r="G229" s="131"/>
      <c r="H229" s="127">
        <f>'SAÍDAS'!$D229-'SAÍDAS'!$E229</f>
        <v>0</v>
      </c>
      <c r="I229" s="128">
        <f>SUMIFS(ENTRADAS!$E$7:$E$1000,ENTRADAS!$B$7:$B$1000,"&lt;=" &amp; 'SAÍDAS'!$B229,ENTRADAS!$C$7:$C$1000,'SAÍDAS'!$C229)-SUMIFS('SAÍDAS'!$H$7:$H$300,'SAÍDAS'!$B$7:$B$300,"&lt;=" &amp; 'SAÍDAS'!$B229,'SAÍDAS'!$C$7:$C$300,'SAÍDAS'!$C229)</f>
        <v>0</v>
      </c>
      <c r="J229" s="129">
        <f t="shared" si="1"/>
        <v>0</v>
      </c>
      <c r="K229" s="61"/>
    </row>
    <row r="230" ht="15.75" customHeight="1">
      <c r="B230" s="132"/>
      <c r="C230" s="104"/>
      <c r="D230" s="104"/>
      <c r="E230" s="104"/>
      <c r="F230" s="133"/>
      <c r="G230" s="131"/>
      <c r="H230" s="127">
        <f>'SAÍDAS'!$D230-'SAÍDAS'!$E230</f>
        <v>0</v>
      </c>
      <c r="I230" s="128">
        <f>SUMIFS(ENTRADAS!$E$7:$E$1000,ENTRADAS!$B$7:$B$1000,"&lt;=" &amp; 'SAÍDAS'!$B230,ENTRADAS!$C$7:$C$1000,'SAÍDAS'!$C230)-SUMIFS('SAÍDAS'!$H$7:$H$300,'SAÍDAS'!$B$7:$B$300,"&lt;=" &amp; 'SAÍDAS'!$B230,'SAÍDAS'!$C$7:$C$300,'SAÍDAS'!$C230)</f>
        <v>0</v>
      </c>
      <c r="J230" s="129">
        <f t="shared" si="1"/>
        <v>0</v>
      </c>
      <c r="K230" s="61"/>
    </row>
    <row r="231" ht="15.75" customHeight="1">
      <c r="B231" s="132"/>
      <c r="C231" s="104"/>
      <c r="D231" s="104"/>
      <c r="E231" s="104"/>
      <c r="F231" s="133"/>
      <c r="G231" s="131"/>
      <c r="H231" s="127">
        <f>'SAÍDAS'!$D231-'SAÍDAS'!$E231</f>
        <v>0</v>
      </c>
      <c r="I231" s="128">
        <f>SUMIFS(ENTRADAS!$E$7:$E$1000,ENTRADAS!$B$7:$B$1000,"&lt;=" &amp; 'SAÍDAS'!$B231,ENTRADAS!$C$7:$C$1000,'SAÍDAS'!$C231)-SUMIFS('SAÍDAS'!$H$7:$H$300,'SAÍDAS'!$B$7:$B$300,"&lt;=" &amp; 'SAÍDAS'!$B231,'SAÍDAS'!$C$7:$C$300,'SAÍDAS'!$C231)</f>
        <v>0</v>
      </c>
      <c r="J231" s="129">
        <f t="shared" si="1"/>
        <v>0</v>
      </c>
      <c r="K231" s="61"/>
    </row>
    <row r="232" ht="15.75" customHeight="1">
      <c r="B232" s="132"/>
      <c r="C232" s="104"/>
      <c r="D232" s="104"/>
      <c r="E232" s="104"/>
      <c r="F232" s="133"/>
      <c r="G232" s="131"/>
      <c r="H232" s="127">
        <f>'SAÍDAS'!$D232-'SAÍDAS'!$E232</f>
        <v>0</v>
      </c>
      <c r="I232" s="128">
        <f>SUMIFS(ENTRADAS!$E$7:$E$1000,ENTRADAS!$B$7:$B$1000,"&lt;=" &amp; 'SAÍDAS'!$B232,ENTRADAS!$C$7:$C$1000,'SAÍDAS'!$C232)-SUMIFS('SAÍDAS'!$H$7:$H$300,'SAÍDAS'!$B$7:$B$300,"&lt;=" &amp; 'SAÍDAS'!$B232,'SAÍDAS'!$C$7:$C$300,'SAÍDAS'!$C232)</f>
        <v>0</v>
      </c>
      <c r="J232" s="129">
        <f t="shared" si="1"/>
        <v>0</v>
      </c>
      <c r="K232" s="61"/>
    </row>
    <row r="233" ht="15.75" customHeight="1">
      <c r="B233" s="132"/>
      <c r="C233" s="104"/>
      <c r="D233" s="104"/>
      <c r="E233" s="104"/>
      <c r="F233" s="133"/>
      <c r="G233" s="131"/>
      <c r="H233" s="127">
        <f>'SAÍDAS'!$D233-'SAÍDAS'!$E233</f>
        <v>0</v>
      </c>
      <c r="I233" s="128">
        <f>SUMIFS(ENTRADAS!$E$7:$E$1000,ENTRADAS!$B$7:$B$1000,"&lt;=" &amp; 'SAÍDAS'!$B233,ENTRADAS!$C$7:$C$1000,'SAÍDAS'!$C233)-SUMIFS('SAÍDAS'!$H$7:$H$300,'SAÍDAS'!$B$7:$B$300,"&lt;=" &amp; 'SAÍDAS'!$B233,'SAÍDAS'!$C$7:$C$300,'SAÍDAS'!$C233)</f>
        <v>0</v>
      </c>
      <c r="J233" s="129">
        <f t="shared" si="1"/>
        <v>0</v>
      </c>
      <c r="K233" s="61"/>
    </row>
    <row r="234" ht="15.75" customHeight="1">
      <c r="B234" s="132"/>
      <c r="C234" s="104"/>
      <c r="D234" s="104"/>
      <c r="E234" s="104"/>
      <c r="F234" s="133"/>
      <c r="G234" s="131"/>
      <c r="H234" s="127">
        <f>'SAÍDAS'!$D234-'SAÍDAS'!$E234</f>
        <v>0</v>
      </c>
      <c r="I234" s="128">
        <f>SUMIFS(ENTRADAS!$E$7:$E$1000,ENTRADAS!$B$7:$B$1000,"&lt;=" &amp; 'SAÍDAS'!$B234,ENTRADAS!$C$7:$C$1000,'SAÍDAS'!$C234)-SUMIFS('SAÍDAS'!$H$7:$H$300,'SAÍDAS'!$B$7:$B$300,"&lt;=" &amp; 'SAÍDAS'!$B234,'SAÍDAS'!$C$7:$C$300,'SAÍDAS'!$C234)</f>
        <v>0</v>
      </c>
      <c r="J234" s="129">
        <f t="shared" si="1"/>
        <v>0</v>
      </c>
      <c r="K234" s="61"/>
    </row>
    <row r="235" ht="15.75" customHeight="1">
      <c r="B235" s="132"/>
      <c r="C235" s="104"/>
      <c r="D235" s="104"/>
      <c r="E235" s="104"/>
      <c r="F235" s="133"/>
      <c r="G235" s="131"/>
      <c r="H235" s="127">
        <f>'SAÍDAS'!$D235-'SAÍDAS'!$E235</f>
        <v>0</v>
      </c>
      <c r="I235" s="128">
        <f>SUMIFS(ENTRADAS!$E$7:$E$1000,ENTRADAS!$B$7:$B$1000,"&lt;=" &amp; 'SAÍDAS'!$B235,ENTRADAS!$C$7:$C$1000,'SAÍDAS'!$C235)-SUMIFS('SAÍDAS'!$H$7:$H$300,'SAÍDAS'!$B$7:$B$300,"&lt;=" &amp; 'SAÍDAS'!$B235,'SAÍDAS'!$C$7:$C$300,'SAÍDAS'!$C235)</f>
        <v>0</v>
      </c>
      <c r="J235" s="129">
        <f t="shared" si="1"/>
        <v>0</v>
      </c>
      <c r="K235" s="61"/>
    </row>
    <row r="236" ht="15.75" customHeight="1">
      <c r="B236" s="132"/>
      <c r="C236" s="104"/>
      <c r="D236" s="104"/>
      <c r="E236" s="104"/>
      <c r="F236" s="133"/>
      <c r="G236" s="131"/>
      <c r="H236" s="127">
        <f>'SAÍDAS'!$D236-'SAÍDAS'!$E236</f>
        <v>0</v>
      </c>
      <c r="I236" s="128">
        <f>SUMIFS(ENTRADAS!$E$7:$E$1000,ENTRADAS!$B$7:$B$1000,"&lt;=" &amp; 'SAÍDAS'!$B236,ENTRADAS!$C$7:$C$1000,'SAÍDAS'!$C236)-SUMIFS('SAÍDAS'!$H$7:$H$300,'SAÍDAS'!$B$7:$B$300,"&lt;=" &amp; 'SAÍDAS'!$B236,'SAÍDAS'!$C$7:$C$300,'SAÍDAS'!$C236)</f>
        <v>0</v>
      </c>
      <c r="J236" s="129">
        <f t="shared" si="1"/>
        <v>0</v>
      </c>
      <c r="K236" s="61"/>
    </row>
    <row r="237" ht="15.75" customHeight="1">
      <c r="B237" s="132"/>
      <c r="C237" s="104"/>
      <c r="D237" s="104"/>
      <c r="E237" s="104"/>
      <c r="F237" s="133"/>
      <c r="G237" s="131"/>
      <c r="H237" s="127">
        <f>'SAÍDAS'!$D237-'SAÍDAS'!$E237</f>
        <v>0</v>
      </c>
      <c r="I237" s="128">
        <f>SUMIFS(ENTRADAS!$E$7:$E$1000,ENTRADAS!$B$7:$B$1000,"&lt;=" &amp; 'SAÍDAS'!$B237,ENTRADAS!$C$7:$C$1000,'SAÍDAS'!$C237)-SUMIFS('SAÍDAS'!$H$7:$H$300,'SAÍDAS'!$B$7:$B$300,"&lt;=" &amp; 'SAÍDAS'!$B237,'SAÍDAS'!$C$7:$C$300,'SAÍDAS'!$C237)</f>
        <v>0</v>
      </c>
      <c r="J237" s="129">
        <f t="shared" si="1"/>
        <v>0</v>
      </c>
      <c r="K237" s="61"/>
    </row>
    <row r="238" ht="15.75" customHeight="1">
      <c r="B238" s="132"/>
      <c r="C238" s="104"/>
      <c r="D238" s="104"/>
      <c r="E238" s="104"/>
      <c r="F238" s="133"/>
      <c r="G238" s="131"/>
      <c r="H238" s="127">
        <f>'SAÍDAS'!$D238-'SAÍDAS'!$E238</f>
        <v>0</v>
      </c>
      <c r="I238" s="128">
        <f>SUMIFS(ENTRADAS!$E$7:$E$1000,ENTRADAS!$B$7:$B$1000,"&lt;=" &amp; 'SAÍDAS'!$B238,ENTRADAS!$C$7:$C$1000,'SAÍDAS'!$C238)-SUMIFS('SAÍDAS'!$H$7:$H$300,'SAÍDAS'!$B$7:$B$300,"&lt;=" &amp; 'SAÍDAS'!$B238,'SAÍDAS'!$C$7:$C$300,'SAÍDAS'!$C238)</f>
        <v>0</v>
      </c>
      <c r="J238" s="129">
        <f t="shared" si="1"/>
        <v>0</v>
      </c>
      <c r="K238" s="61"/>
    </row>
    <row r="239" ht="15.75" customHeight="1">
      <c r="B239" s="132"/>
      <c r="C239" s="104"/>
      <c r="D239" s="104"/>
      <c r="E239" s="104"/>
      <c r="F239" s="133"/>
      <c r="G239" s="131"/>
      <c r="H239" s="127">
        <f>'SAÍDAS'!$D239-'SAÍDAS'!$E239</f>
        <v>0</v>
      </c>
      <c r="I239" s="128">
        <f>SUMIFS(ENTRADAS!$E$7:$E$1000,ENTRADAS!$B$7:$B$1000,"&lt;=" &amp; 'SAÍDAS'!$B239,ENTRADAS!$C$7:$C$1000,'SAÍDAS'!$C239)-SUMIFS('SAÍDAS'!$H$7:$H$300,'SAÍDAS'!$B$7:$B$300,"&lt;=" &amp; 'SAÍDAS'!$B239,'SAÍDAS'!$C$7:$C$300,'SAÍDAS'!$C239)</f>
        <v>0</v>
      </c>
      <c r="J239" s="129">
        <f t="shared" si="1"/>
        <v>0</v>
      </c>
      <c r="K239" s="61"/>
    </row>
    <row r="240" ht="15.75" customHeight="1">
      <c r="B240" s="132"/>
      <c r="C240" s="104"/>
      <c r="D240" s="104"/>
      <c r="E240" s="104"/>
      <c r="F240" s="133"/>
      <c r="G240" s="131"/>
      <c r="H240" s="127">
        <f>'SAÍDAS'!$D240-'SAÍDAS'!$E240</f>
        <v>0</v>
      </c>
      <c r="I240" s="128">
        <f>SUMIFS(ENTRADAS!$E$7:$E$1000,ENTRADAS!$B$7:$B$1000,"&lt;=" &amp; 'SAÍDAS'!$B240,ENTRADAS!$C$7:$C$1000,'SAÍDAS'!$C240)-SUMIFS('SAÍDAS'!$H$7:$H$300,'SAÍDAS'!$B$7:$B$300,"&lt;=" &amp; 'SAÍDAS'!$B240,'SAÍDAS'!$C$7:$C$300,'SAÍDAS'!$C240)</f>
        <v>0</v>
      </c>
      <c r="J240" s="129">
        <f t="shared" si="1"/>
        <v>0</v>
      </c>
      <c r="K240" s="61"/>
    </row>
    <row r="241" ht="15.75" customHeight="1">
      <c r="B241" s="132"/>
      <c r="C241" s="104"/>
      <c r="D241" s="104"/>
      <c r="E241" s="104"/>
      <c r="F241" s="133"/>
      <c r="G241" s="131"/>
      <c r="H241" s="127">
        <f>'SAÍDAS'!$D241-'SAÍDAS'!$E241</f>
        <v>0</v>
      </c>
      <c r="I241" s="128">
        <f>SUMIFS(ENTRADAS!$E$7:$E$1000,ENTRADAS!$B$7:$B$1000,"&lt;=" &amp; 'SAÍDAS'!$B241,ENTRADAS!$C$7:$C$1000,'SAÍDAS'!$C241)-SUMIFS('SAÍDAS'!$H$7:$H$300,'SAÍDAS'!$B$7:$B$300,"&lt;=" &amp; 'SAÍDAS'!$B241,'SAÍDAS'!$C$7:$C$300,'SAÍDAS'!$C241)</f>
        <v>0</v>
      </c>
      <c r="J241" s="129">
        <f t="shared" si="1"/>
        <v>0</v>
      </c>
      <c r="K241" s="61"/>
    </row>
    <row r="242" ht="15.75" customHeight="1">
      <c r="B242" s="132"/>
      <c r="C242" s="104"/>
      <c r="D242" s="104"/>
      <c r="E242" s="104"/>
      <c r="F242" s="133"/>
      <c r="G242" s="131"/>
      <c r="H242" s="127">
        <f>'SAÍDAS'!$D242-'SAÍDAS'!$E242</f>
        <v>0</v>
      </c>
      <c r="I242" s="128">
        <f>SUMIFS(ENTRADAS!$E$7:$E$1000,ENTRADAS!$B$7:$B$1000,"&lt;=" &amp; 'SAÍDAS'!$B242,ENTRADAS!$C$7:$C$1000,'SAÍDAS'!$C242)-SUMIFS('SAÍDAS'!$H$7:$H$300,'SAÍDAS'!$B$7:$B$300,"&lt;=" &amp; 'SAÍDAS'!$B242,'SAÍDAS'!$C$7:$C$300,'SAÍDAS'!$C242)</f>
        <v>0</v>
      </c>
      <c r="J242" s="129">
        <f t="shared" si="1"/>
        <v>0</v>
      </c>
      <c r="K242" s="61"/>
    </row>
    <row r="243" ht="15.75" customHeight="1">
      <c r="B243" s="132"/>
      <c r="C243" s="104"/>
      <c r="D243" s="104"/>
      <c r="E243" s="104"/>
      <c r="F243" s="133"/>
      <c r="G243" s="131"/>
      <c r="H243" s="127">
        <f>'SAÍDAS'!$D243-'SAÍDAS'!$E243</f>
        <v>0</v>
      </c>
      <c r="I243" s="128">
        <f>SUMIFS(ENTRADAS!$E$7:$E$1000,ENTRADAS!$B$7:$B$1000,"&lt;=" &amp; 'SAÍDAS'!$B243,ENTRADAS!$C$7:$C$1000,'SAÍDAS'!$C243)-SUMIFS('SAÍDAS'!$H$7:$H$300,'SAÍDAS'!$B$7:$B$300,"&lt;=" &amp; 'SAÍDAS'!$B243,'SAÍDAS'!$C$7:$C$300,'SAÍDAS'!$C243)</f>
        <v>0</v>
      </c>
      <c r="J243" s="129">
        <f t="shared" si="1"/>
        <v>0</v>
      </c>
      <c r="K243" s="61"/>
    </row>
    <row r="244" ht="15.75" customHeight="1">
      <c r="B244" s="132"/>
      <c r="C244" s="104"/>
      <c r="D244" s="104"/>
      <c r="E244" s="104"/>
      <c r="F244" s="133"/>
      <c r="G244" s="131"/>
      <c r="H244" s="127">
        <f>'SAÍDAS'!$D244-'SAÍDAS'!$E244</f>
        <v>0</v>
      </c>
      <c r="I244" s="128">
        <f>SUMIFS(ENTRADAS!$E$7:$E$1000,ENTRADAS!$B$7:$B$1000,"&lt;=" &amp; 'SAÍDAS'!$B244,ENTRADAS!$C$7:$C$1000,'SAÍDAS'!$C244)-SUMIFS('SAÍDAS'!$H$7:$H$300,'SAÍDAS'!$B$7:$B$300,"&lt;=" &amp; 'SAÍDAS'!$B244,'SAÍDAS'!$C$7:$C$300,'SAÍDAS'!$C244)</f>
        <v>0</v>
      </c>
      <c r="J244" s="129">
        <f t="shared" si="1"/>
        <v>0</v>
      </c>
      <c r="K244" s="61"/>
    </row>
    <row r="245" ht="15.75" customHeight="1">
      <c r="B245" s="132"/>
      <c r="C245" s="104"/>
      <c r="D245" s="104"/>
      <c r="E245" s="104"/>
      <c r="F245" s="133"/>
      <c r="G245" s="131"/>
      <c r="H245" s="127">
        <f>'SAÍDAS'!$D245-'SAÍDAS'!$E245</f>
        <v>0</v>
      </c>
      <c r="I245" s="128">
        <f>SUMIFS(ENTRADAS!$E$7:$E$1000,ENTRADAS!$B$7:$B$1000,"&lt;=" &amp; 'SAÍDAS'!$B245,ENTRADAS!$C$7:$C$1000,'SAÍDAS'!$C245)-SUMIFS('SAÍDAS'!$H$7:$H$300,'SAÍDAS'!$B$7:$B$300,"&lt;=" &amp; 'SAÍDAS'!$B245,'SAÍDAS'!$C$7:$C$300,'SAÍDAS'!$C245)</f>
        <v>0</v>
      </c>
      <c r="J245" s="129">
        <f t="shared" si="1"/>
        <v>0</v>
      </c>
      <c r="K245" s="61"/>
    </row>
    <row r="246" ht="15.75" customHeight="1">
      <c r="B246" s="132"/>
      <c r="C246" s="104"/>
      <c r="D246" s="104"/>
      <c r="E246" s="104"/>
      <c r="F246" s="133"/>
      <c r="G246" s="131"/>
      <c r="H246" s="127">
        <f>'SAÍDAS'!$D246-'SAÍDAS'!$E246</f>
        <v>0</v>
      </c>
      <c r="I246" s="128">
        <f>SUMIFS(ENTRADAS!$E$7:$E$1000,ENTRADAS!$B$7:$B$1000,"&lt;=" &amp; 'SAÍDAS'!$B246,ENTRADAS!$C$7:$C$1000,'SAÍDAS'!$C246)-SUMIFS('SAÍDAS'!$H$7:$H$300,'SAÍDAS'!$B$7:$B$300,"&lt;=" &amp; 'SAÍDAS'!$B246,'SAÍDAS'!$C$7:$C$300,'SAÍDAS'!$C246)</f>
        <v>0</v>
      </c>
      <c r="J246" s="129">
        <f t="shared" si="1"/>
        <v>0</v>
      </c>
      <c r="K246" s="61"/>
    </row>
    <row r="247" ht="15.75" customHeight="1">
      <c r="B247" s="132"/>
      <c r="C247" s="104"/>
      <c r="D247" s="104"/>
      <c r="E247" s="104"/>
      <c r="F247" s="133"/>
      <c r="G247" s="131"/>
      <c r="H247" s="127">
        <f>'SAÍDAS'!$D247-'SAÍDAS'!$E247</f>
        <v>0</v>
      </c>
      <c r="I247" s="128">
        <f>SUMIFS(ENTRADAS!$E$7:$E$1000,ENTRADAS!$B$7:$B$1000,"&lt;=" &amp; 'SAÍDAS'!$B247,ENTRADAS!$C$7:$C$1000,'SAÍDAS'!$C247)-SUMIFS('SAÍDAS'!$H$7:$H$300,'SAÍDAS'!$B$7:$B$300,"&lt;=" &amp; 'SAÍDAS'!$B247,'SAÍDAS'!$C$7:$C$300,'SAÍDAS'!$C247)</f>
        <v>0</v>
      </c>
      <c r="J247" s="129">
        <f t="shared" si="1"/>
        <v>0</v>
      </c>
      <c r="K247" s="61"/>
    </row>
    <row r="248" ht="15.75" customHeight="1">
      <c r="B248" s="132"/>
      <c r="C248" s="104"/>
      <c r="D248" s="104"/>
      <c r="E248" s="104"/>
      <c r="F248" s="133"/>
      <c r="G248" s="131"/>
      <c r="H248" s="127">
        <f>'SAÍDAS'!$D248-'SAÍDAS'!$E248</f>
        <v>0</v>
      </c>
      <c r="I248" s="128">
        <f>SUMIFS(ENTRADAS!$E$7:$E$1000,ENTRADAS!$B$7:$B$1000,"&lt;=" &amp; 'SAÍDAS'!$B248,ENTRADAS!$C$7:$C$1000,'SAÍDAS'!$C248)-SUMIFS('SAÍDAS'!$H$7:$H$300,'SAÍDAS'!$B$7:$B$300,"&lt;=" &amp; 'SAÍDAS'!$B248,'SAÍDAS'!$C$7:$C$300,'SAÍDAS'!$C248)</f>
        <v>0</v>
      </c>
      <c r="J248" s="129">
        <f t="shared" si="1"/>
        <v>0</v>
      </c>
      <c r="K248" s="61"/>
    </row>
    <row r="249" ht="15.75" customHeight="1">
      <c r="B249" s="132"/>
      <c r="C249" s="104"/>
      <c r="D249" s="104"/>
      <c r="E249" s="104"/>
      <c r="F249" s="133"/>
      <c r="G249" s="131"/>
      <c r="H249" s="127">
        <f>'SAÍDAS'!$D249-'SAÍDAS'!$E249</f>
        <v>0</v>
      </c>
      <c r="I249" s="128">
        <f>SUMIFS(ENTRADAS!$E$7:$E$1000,ENTRADAS!$B$7:$B$1000,"&lt;=" &amp; 'SAÍDAS'!$B249,ENTRADAS!$C$7:$C$1000,'SAÍDAS'!$C249)-SUMIFS('SAÍDAS'!$H$7:$H$300,'SAÍDAS'!$B$7:$B$300,"&lt;=" &amp; 'SAÍDAS'!$B249,'SAÍDAS'!$C$7:$C$300,'SAÍDAS'!$C249)</f>
        <v>0</v>
      </c>
      <c r="J249" s="129">
        <f t="shared" si="1"/>
        <v>0</v>
      </c>
      <c r="K249" s="61"/>
    </row>
    <row r="250" ht="15.75" customHeight="1">
      <c r="B250" s="132"/>
      <c r="C250" s="104"/>
      <c r="D250" s="104"/>
      <c r="E250" s="104"/>
      <c r="F250" s="133"/>
      <c r="G250" s="131"/>
      <c r="H250" s="127">
        <f>'SAÍDAS'!$D250-'SAÍDAS'!$E250</f>
        <v>0</v>
      </c>
      <c r="I250" s="128">
        <f>SUMIFS(ENTRADAS!$E$7:$E$1000,ENTRADAS!$B$7:$B$1000,"&lt;=" &amp; 'SAÍDAS'!$B250,ENTRADAS!$C$7:$C$1000,'SAÍDAS'!$C250)-SUMIFS('SAÍDAS'!$H$7:$H$300,'SAÍDAS'!$B$7:$B$300,"&lt;=" &amp; 'SAÍDAS'!$B250,'SAÍDAS'!$C$7:$C$300,'SAÍDAS'!$C250)</f>
        <v>0</v>
      </c>
      <c r="J250" s="129">
        <f t="shared" si="1"/>
        <v>0</v>
      </c>
      <c r="K250" s="61"/>
    </row>
    <row r="251" ht="15.75" customHeight="1">
      <c r="B251" s="132"/>
      <c r="C251" s="104"/>
      <c r="D251" s="104"/>
      <c r="E251" s="104"/>
      <c r="F251" s="133"/>
      <c r="G251" s="131"/>
      <c r="H251" s="127">
        <f>'SAÍDAS'!$D251-'SAÍDAS'!$E251</f>
        <v>0</v>
      </c>
      <c r="I251" s="128">
        <f>SUMIFS(ENTRADAS!$E$7:$E$1000,ENTRADAS!$B$7:$B$1000,"&lt;=" &amp; 'SAÍDAS'!$B251,ENTRADAS!$C$7:$C$1000,'SAÍDAS'!$C251)-SUMIFS('SAÍDAS'!$H$7:$H$300,'SAÍDAS'!$B$7:$B$300,"&lt;=" &amp; 'SAÍDAS'!$B251,'SAÍDAS'!$C$7:$C$300,'SAÍDAS'!$C251)</f>
        <v>0</v>
      </c>
      <c r="J251" s="129">
        <f t="shared" si="1"/>
        <v>0</v>
      </c>
      <c r="K251" s="61"/>
    </row>
    <row r="252" ht="15.75" customHeight="1">
      <c r="B252" s="132"/>
      <c r="C252" s="104"/>
      <c r="D252" s="104"/>
      <c r="E252" s="104"/>
      <c r="F252" s="133"/>
      <c r="G252" s="131"/>
      <c r="H252" s="127">
        <f>'SAÍDAS'!$D252-'SAÍDAS'!$E252</f>
        <v>0</v>
      </c>
      <c r="I252" s="128">
        <f>SUMIFS(ENTRADAS!$E$7:$E$1000,ENTRADAS!$B$7:$B$1000,"&lt;=" &amp; 'SAÍDAS'!$B252,ENTRADAS!$C$7:$C$1000,'SAÍDAS'!$C252)-SUMIFS('SAÍDAS'!$H$7:$H$300,'SAÍDAS'!$B$7:$B$300,"&lt;=" &amp; 'SAÍDAS'!$B252,'SAÍDAS'!$C$7:$C$300,'SAÍDAS'!$C252)</f>
        <v>0</v>
      </c>
      <c r="J252" s="129">
        <f t="shared" si="1"/>
        <v>0</v>
      </c>
      <c r="K252" s="61"/>
    </row>
    <row r="253" ht="15.75" customHeight="1">
      <c r="B253" s="132"/>
      <c r="C253" s="104"/>
      <c r="D253" s="104"/>
      <c r="E253" s="104"/>
      <c r="F253" s="133"/>
      <c r="G253" s="131"/>
      <c r="H253" s="127">
        <f>'SAÍDAS'!$D253-'SAÍDAS'!$E253</f>
        <v>0</v>
      </c>
      <c r="I253" s="128">
        <f>SUMIFS(ENTRADAS!$E$7:$E$1000,ENTRADAS!$B$7:$B$1000,"&lt;=" &amp; 'SAÍDAS'!$B253,ENTRADAS!$C$7:$C$1000,'SAÍDAS'!$C253)-SUMIFS('SAÍDAS'!$H$7:$H$300,'SAÍDAS'!$B$7:$B$300,"&lt;=" &amp; 'SAÍDAS'!$B253,'SAÍDAS'!$C$7:$C$300,'SAÍDAS'!$C253)</f>
        <v>0</v>
      </c>
      <c r="J253" s="129">
        <f t="shared" si="1"/>
        <v>0</v>
      </c>
      <c r="K253" s="61"/>
    </row>
    <row r="254" ht="15.75" customHeight="1">
      <c r="B254" s="132"/>
      <c r="C254" s="104"/>
      <c r="D254" s="104"/>
      <c r="E254" s="104"/>
      <c r="F254" s="133"/>
      <c r="G254" s="131"/>
      <c r="H254" s="127">
        <f>'SAÍDAS'!$D254-'SAÍDAS'!$E254</f>
        <v>0</v>
      </c>
      <c r="I254" s="128">
        <f>SUMIFS(ENTRADAS!$E$7:$E$1000,ENTRADAS!$B$7:$B$1000,"&lt;=" &amp; 'SAÍDAS'!$B254,ENTRADAS!$C$7:$C$1000,'SAÍDAS'!$C254)-SUMIFS('SAÍDAS'!$H$7:$H$300,'SAÍDAS'!$B$7:$B$300,"&lt;=" &amp; 'SAÍDAS'!$B254,'SAÍDAS'!$C$7:$C$300,'SAÍDAS'!$C254)</f>
        <v>0</v>
      </c>
      <c r="J254" s="129">
        <f t="shared" si="1"/>
        <v>0</v>
      </c>
      <c r="K254" s="61"/>
    </row>
    <row r="255" ht="15.75" customHeight="1">
      <c r="B255" s="132"/>
      <c r="C255" s="104"/>
      <c r="D255" s="104"/>
      <c r="E255" s="104"/>
      <c r="F255" s="133"/>
      <c r="G255" s="131"/>
      <c r="H255" s="127">
        <f>'SAÍDAS'!$D255-'SAÍDAS'!$E255</f>
        <v>0</v>
      </c>
      <c r="I255" s="128">
        <f>SUMIFS(ENTRADAS!$E$7:$E$1000,ENTRADAS!$B$7:$B$1000,"&lt;=" &amp; 'SAÍDAS'!$B255,ENTRADAS!$C$7:$C$1000,'SAÍDAS'!$C255)-SUMIFS('SAÍDAS'!$H$7:$H$300,'SAÍDAS'!$B$7:$B$300,"&lt;=" &amp; 'SAÍDAS'!$B255,'SAÍDAS'!$C$7:$C$300,'SAÍDAS'!$C255)</f>
        <v>0</v>
      </c>
      <c r="J255" s="129">
        <f t="shared" si="1"/>
        <v>0</v>
      </c>
      <c r="K255" s="61"/>
    </row>
    <row r="256" ht="15.75" customHeight="1">
      <c r="B256" s="132"/>
      <c r="C256" s="104"/>
      <c r="D256" s="104"/>
      <c r="E256" s="104"/>
      <c r="F256" s="133"/>
      <c r="G256" s="131"/>
      <c r="H256" s="127">
        <f>'SAÍDAS'!$D256-'SAÍDAS'!$E256</f>
        <v>0</v>
      </c>
      <c r="I256" s="128">
        <f>SUMIFS(ENTRADAS!$E$7:$E$1000,ENTRADAS!$B$7:$B$1000,"&lt;=" &amp; 'SAÍDAS'!$B256,ENTRADAS!$C$7:$C$1000,'SAÍDAS'!$C256)-SUMIFS('SAÍDAS'!$H$7:$H$300,'SAÍDAS'!$B$7:$B$300,"&lt;=" &amp; 'SAÍDAS'!$B256,'SAÍDAS'!$C$7:$C$300,'SAÍDAS'!$C256)</f>
        <v>0</v>
      </c>
      <c r="J256" s="129">
        <f t="shared" si="1"/>
        <v>0</v>
      </c>
      <c r="K256" s="61"/>
    </row>
    <row r="257" ht="15.75" customHeight="1">
      <c r="B257" s="132"/>
      <c r="C257" s="104"/>
      <c r="D257" s="104"/>
      <c r="E257" s="104"/>
      <c r="F257" s="133"/>
      <c r="G257" s="131"/>
      <c r="H257" s="127">
        <f>'SAÍDAS'!$D257-'SAÍDAS'!$E257</f>
        <v>0</v>
      </c>
      <c r="I257" s="128">
        <f>SUMIFS(ENTRADAS!$E$7:$E$1000,ENTRADAS!$B$7:$B$1000,"&lt;=" &amp; 'SAÍDAS'!$B257,ENTRADAS!$C$7:$C$1000,'SAÍDAS'!$C257)-SUMIFS('SAÍDAS'!$H$7:$H$300,'SAÍDAS'!$B$7:$B$300,"&lt;=" &amp; 'SAÍDAS'!$B257,'SAÍDAS'!$C$7:$C$300,'SAÍDAS'!$C257)</f>
        <v>0</v>
      </c>
      <c r="J257" s="129">
        <f t="shared" si="1"/>
        <v>0</v>
      </c>
      <c r="K257" s="61"/>
    </row>
    <row r="258" ht="15.75" customHeight="1">
      <c r="B258" s="132"/>
      <c r="C258" s="104"/>
      <c r="D258" s="104"/>
      <c r="E258" s="104"/>
      <c r="F258" s="133"/>
      <c r="G258" s="131"/>
      <c r="H258" s="127">
        <f>'SAÍDAS'!$D258-'SAÍDAS'!$E258</f>
        <v>0</v>
      </c>
      <c r="I258" s="128">
        <f>SUMIFS(ENTRADAS!$E$7:$E$1000,ENTRADAS!$B$7:$B$1000,"&lt;=" &amp; 'SAÍDAS'!$B258,ENTRADAS!$C$7:$C$1000,'SAÍDAS'!$C258)-SUMIFS('SAÍDAS'!$H$7:$H$300,'SAÍDAS'!$B$7:$B$300,"&lt;=" &amp; 'SAÍDAS'!$B258,'SAÍDAS'!$C$7:$C$300,'SAÍDAS'!$C258)</f>
        <v>0</v>
      </c>
      <c r="J258" s="129">
        <f t="shared" si="1"/>
        <v>0</v>
      </c>
      <c r="K258" s="61"/>
    </row>
    <row r="259" ht="15.75" customHeight="1">
      <c r="B259" s="132"/>
      <c r="C259" s="104"/>
      <c r="D259" s="104"/>
      <c r="E259" s="104"/>
      <c r="F259" s="133"/>
      <c r="G259" s="131"/>
      <c r="H259" s="127">
        <f>'SAÍDAS'!$D259-'SAÍDAS'!$E259</f>
        <v>0</v>
      </c>
      <c r="I259" s="128">
        <f>SUMIFS(ENTRADAS!$E$7:$E$1000,ENTRADAS!$B$7:$B$1000,"&lt;=" &amp; 'SAÍDAS'!$B259,ENTRADAS!$C$7:$C$1000,'SAÍDAS'!$C259)-SUMIFS('SAÍDAS'!$H$7:$H$300,'SAÍDAS'!$B$7:$B$300,"&lt;=" &amp; 'SAÍDAS'!$B259,'SAÍDAS'!$C$7:$C$300,'SAÍDAS'!$C259)</f>
        <v>0</v>
      </c>
      <c r="J259" s="129">
        <f t="shared" si="1"/>
        <v>0</v>
      </c>
      <c r="K259" s="61"/>
    </row>
    <row r="260" ht="15.75" customHeight="1">
      <c r="B260" s="132"/>
      <c r="C260" s="104"/>
      <c r="D260" s="104"/>
      <c r="E260" s="104"/>
      <c r="F260" s="133"/>
      <c r="G260" s="131"/>
      <c r="H260" s="127">
        <f>'SAÍDAS'!$D260-'SAÍDAS'!$E260</f>
        <v>0</v>
      </c>
      <c r="I260" s="128">
        <f>SUMIFS(ENTRADAS!$E$7:$E$1000,ENTRADAS!$B$7:$B$1000,"&lt;=" &amp; 'SAÍDAS'!$B260,ENTRADAS!$C$7:$C$1000,'SAÍDAS'!$C260)-SUMIFS('SAÍDAS'!$H$7:$H$300,'SAÍDAS'!$B$7:$B$300,"&lt;=" &amp; 'SAÍDAS'!$B260,'SAÍDAS'!$C$7:$C$300,'SAÍDAS'!$C260)</f>
        <v>0</v>
      </c>
      <c r="J260" s="129">
        <f t="shared" si="1"/>
        <v>0</v>
      </c>
      <c r="K260" s="61"/>
    </row>
    <row r="261" ht="15.75" customHeight="1">
      <c r="B261" s="132"/>
      <c r="C261" s="104"/>
      <c r="D261" s="104"/>
      <c r="E261" s="104"/>
      <c r="F261" s="133"/>
      <c r="G261" s="131"/>
      <c r="H261" s="127">
        <f>'SAÍDAS'!$D261-'SAÍDAS'!$E261</f>
        <v>0</v>
      </c>
      <c r="I261" s="128">
        <f>SUMIFS(ENTRADAS!$E$7:$E$1000,ENTRADAS!$B$7:$B$1000,"&lt;=" &amp; 'SAÍDAS'!$B261,ENTRADAS!$C$7:$C$1000,'SAÍDAS'!$C261)-SUMIFS('SAÍDAS'!$H$7:$H$300,'SAÍDAS'!$B$7:$B$300,"&lt;=" &amp; 'SAÍDAS'!$B261,'SAÍDAS'!$C$7:$C$300,'SAÍDAS'!$C261)</f>
        <v>0</v>
      </c>
      <c r="J261" s="129">
        <f t="shared" si="1"/>
        <v>0</v>
      </c>
      <c r="K261" s="61"/>
    </row>
    <row r="262" ht="15.75" customHeight="1">
      <c r="B262" s="132"/>
      <c r="C262" s="104"/>
      <c r="D262" s="104"/>
      <c r="E262" s="104"/>
      <c r="F262" s="133"/>
      <c r="G262" s="131"/>
      <c r="H262" s="127">
        <f>'SAÍDAS'!$D262-'SAÍDAS'!$E262</f>
        <v>0</v>
      </c>
      <c r="I262" s="128">
        <f>SUMIFS(ENTRADAS!$E$7:$E$1000,ENTRADAS!$B$7:$B$1000,"&lt;=" &amp; 'SAÍDAS'!$B262,ENTRADAS!$C$7:$C$1000,'SAÍDAS'!$C262)-SUMIFS('SAÍDAS'!$H$7:$H$300,'SAÍDAS'!$B$7:$B$300,"&lt;=" &amp; 'SAÍDAS'!$B262,'SAÍDAS'!$C$7:$C$300,'SAÍDAS'!$C262)</f>
        <v>0</v>
      </c>
      <c r="J262" s="129">
        <f t="shared" si="1"/>
        <v>0</v>
      </c>
      <c r="K262" s="61"/>
    </row>
    <row r="263" ht="15.75" customHeight="1">
      <c r="B263" s="132"/>
      <c r="C263" s="104"/>
      <c r="D263" s="104"/>
      <c r="E263" s="104"/>
      <c r="F263" s="133"/>
      <c r="G263" s="131"/>
      <c r="H263" s="127">
        <f>'SAÍDAS'!$D263-'SAÍDAS'!$E263</f>
        <v>0</v>
      </c>
      <c r="I263" s="128">
        <f>SUMIFS(ENTRADAS!$E$7:$E$1000,ENTRADAS!$B$7:$B$1000,"&lt;=" &amp; 'SAÍDAS'!$B263,ENTRADAS!$C$7:$C$1000,'SAÍDAS'!$C263)-SUMIFS('SAÍDAS'!$H$7:$H$300,'SAÍDAS'!$B$7:$B$300,"&lt;=" &amp; 'SAÍDAS'!$B263,'SAÍDAS'!$C$7:$C$300,'SAÍDAS'!$C263)</f>
        <v>0</v>
      </c>
      <c r="J263" s="129">
        <f t="shared" si="1"/>
        <v>0</v>
      </c>
      <c r="K263" s="61"/>
    </row>
    <row r="264" ht="15.75" customHeight="1">
      <c r="B264" s="132"/>
      <c r="C264" s="104"/>
      <c r="D264" s="104"/>
      <c r="E264" s="104"/>
      <c r="F264" s="133"/>
      <c r="G264" s="131"/>
      <c r="H264" s="127">
        <f>'SAÍDAS'!$D264-'SAÍDAS'!$E264</f>
        <v>0</v>
      </c>
      <c r="I264" s="128">
        <f>SUMIFS(ENTRADAS!$E$7:$E$1000,ENTRADAS!$B$7:$B$1000,"&lt;=" &amp; 'SAÍDAS'!$B264,ENTRADAS!$C$7:$C$1000,'SAÍDAS'!$C264)-SUMIFS('SAÍDAS'!$H$7:$H$300,'SAÍDAS'!$B$7:$B$300,"&lt;=" &amp; 'SAÍDAS'!$B264,'SAÍDAS'!$C$7:$C$300,'SAÍDAS'!$C264)</f>
        <v>0</v>
      </c>
      <c r="J264" s="129">
        <f t="shared" si="1"/>
        <v>0</v>
      </c>
      <c r="K264" s="61"/>
    </row>
    <row r="265" ht="15.75" customHeight="1">
      <c r="B265" s="132"/>
      <c r="C265" s="104"/>
      <c r="D265" s="104"/>
      <c r="E265" s="104"/>
      <c r="F265" s="133"/>
      <c r="G265" s="131"/>
      <c r="H265" s="127">
        <f>'SAÍDAS'!$D265-'SAÍDAS'!$E265</f>
        <v>0</v>
      </c>
      <c r="I265" s="128">
        <f>SUMIFS(ENTRADAS!$E$7:$E$1000,ENTRADAS!$B$7:$B$1000,"&lt;=" &amp; 'SAÍDAS'!$B265,ENTRADAS!$C$7:$C$1000,'SAÍDAS'!$C265)-SUMIFS('SAÍDAS'!$H$7:$H$300,'SAÍDAS'!$B$7:$B$300,"&lt;=" &amp; 'SAÍDAS'!$B265,'SAÍDAS'!$C$7:$C$300,'SAÍDAS'!$C265)</f>
        <v>0</v>
      </c>
      <c r="J265" s="129">
        <f t="shared" si="1"/>
        <v>0</v>
      </c>
      <c r="K265" s="61"/>
    </row>
    <row r="266" ht="15.75" customHeight="1">
      <c r="B266" s="132"/>
      <c r="C266" s="104"/>
      <c r="D266" s="104"/>
      <c r="E266" s="104"/>
      <c r="F266" s="133"/>
      <c r="G266" s="131"/>
      <c r="H266" s="127">
        <f>'SAÍDAS'!$D266-'SAÍDAS'!$E266</f>
        <v>0</v>
      </c>
      <c r="I266" s="128">
        <f>SUMIFS(ENTRADAS!$E$7:$E$1000,ENTRADAS!$B$7:$B$1000,"&lt;=" &amp; 'SAÍDAS'!$B266,ENTRADAS!$C$7:$C$1000,'SAÍDAS'!$C266)-SUMIFS('SAÍDAS'!$H$7:$H$300,'SAÍDAS'!$B$7:$B$300,"&lt;=" &amp; 'SAÍDAS'!$B266,'SAÍDAS'!$C$7:$C$300,'SAÍDAS'!$C266)</f>
        <v>0</v>
      </c>
      <c r="J266" s="129">
        <f t="shared" si="1"/>
        <v>0</v>
      </c>
      <c r="K266" s="61"/>
    </row>
    <row r="267" ht="15.75" customHeight="1">
      <c r="B267" s="132"/>
      <c r="C267" s="104"/>
      <c r="D267" s="104"/>
      <c r="E267" s="104"/>
      <c r="F267" s="133"/>
      <c r="G267" s="131"/>
      <c r="H267" s="127">
        <f>'SAÍDAS'!$D267-'SAÍDAS'!$E267</f>
        <v>0</v>
      </c>
      <c r="I267" s="128">
        <f>SUMIFS(ENTRADAS!$E$7:$E$1000,ENTRADAS!$B$7:$B$1000,"&lt;=" &amp; 'SAÍDAS'!$B267,ENTRADAS!$C$7:$C$1000,'SAÍDAS'!$C267)-SUMIFS('SAÍDAS'!$H$7:$H$300,'SAÍDAS'!$B$7:$B$300,"&lt;=" &amp; 'SAÍDAS'!$B267,'SAÍDAS'!$C$7:$C$300,'SAÍDAS'!$C267)</f>
        <v>0</v>
      </c>
      <c r="J267" s="129">
        <f t="shared" si="1"/>
        <v>0</v>
      </c>
      <c r="K267" s="61"/>
    </row>
    <row r="268" ht="15.75" customHeight="1">
      <c r="B268" s="132"/>
      <c r="C268" s="104"/>
      <c r="D268" s="104"/>
      <c r="E268" s="104"/>
      <c r="F268" s="133"/>
      <c r="G268" s="131"/>
      <c r="H268" s="127">
        <f>'SAÍDAS'!$D268-'SAÍDAS'!$E268</f>
        <v>0</v>
      </c>
      <c r="I268" s="128">
        <f>SUMIFS(ENTRADAS!$E$7:$E$1000,ENTRADAS!$B$7:$B$1000,"&lt;=" &amp; 'SAÍDAS'!$B268,ENTRADAS!$C$7:$C$1000,'SAÍDAS'!$C268)-SUMIFS('SAÍDAS'!$H$7:$H$300,'SAÍDAS'!$B$7:$B$300,"&lt;=" &amp; 'SAÍDAS'!$B268,'SAÍDAS'!$C$7:$C$300,'SAÍDAS'!$C268)</f>
        <v>0</v>
      </c>
      <c r="J268" s="129">
        <f t="shared" si="1"/>
        <v>0</v>
      </c>
      <c r="K268" s="61"/>
    </row>
    <row r="269" ht="15.75" customHeight="1">
      <c r="B269" s="132"/>
      <c r="C269" s="104"/>
      <c r="D269" s="104"/>
      <c r="E269" s="104"/>
      <c r="F269" s="133"/>
      <c r="G269" s="131"/>
      <c r="H269" s="127">
        <f>'SAÍDAS'!$D269-'SAÍDAS'!$E269</f>
        <v>0</v>
      </c>
      <c r="I269" s="128">
        <f>SUMIFS(ENTRADAS!$E$7:$E$1000,ENTRADAS!$B$7:$B$1000,"&lt;=" &amp; 'SAÍDAS'!$B269,ENTRADAS!$C$7:$C$1000,'SAÍDAS'!$C269)-SUMIFS('SAÍDAS'!$H$7:$H$300,'SAÍDAS'!$B$7:$B$300,"&lt;=" &amp; 'SAÍDAS'!$B269,'SAÍDAS'!$C$7:$C$300,'SAÍDAS'!$C269)</f>
        <v>0</v>
      </c>
      <c r="J269" s="129">
        <f t="shared" si="1"/>
        <v>0</v>
      </c>
      <c r="K269" s="61"/>
    </row>
    <row r="270" ht="15.75" customHeight="1">
      <c r="B270" s="132"/>
      <c r="C270" s="104"/>
      <c r="D270" s="104"/>
      <c r="E270" s="104"/>
      <c r="F270" s="133"/>
      <c r="G270" s="131"/>
      <c r="H270" s="127">
        <f>'SAÍDAS'!$D270-'SAÍDAS'!$E270</f>
        <v>0</v>
      </c>
      <c r="I270" s="128">
        <f>SUMIFS(ENTRADAS!$E$7:$E$1000,ENTRADAS!$B$7:$B$1000,"&lt;=" &amp; 'SAÍDAS'!$B270,ENTRADAS!$C$7:$C$1000,'SAÍDAS'!$C270)-SUMIFS('SAÍDAS'!$H$7:$H$300,'SAÍDAS'!$B$7:$B$300,"&lt;=" &amp; 'SAÍDAS'!$B270,'SAÍDAS'!$C$7:$C$300,'SAÍDAS'!$C270)</f>
        <v>0</v>
      </c>
      <c r="J270" s="129">
        <f t="shared" si="1"/>
        <v>0</v>
      </c>
      <c r="K270" s="61"/>
    </row>
    <row r="271" ht="15.75" customHeight="1">
      <c r="B271" s="132"/>
      <c r="C271" s="104"/>
      <c r="D271" s="104"/>
      <c r="E271" s="104"/>
      <c r="F271" s="133"/>
      <c r="G271" s="131"/>
      <c r="H271" s="127">
        <f>'SAÍDAS'!$D271-'SAÍDAS'!$E271</f>
        <v>0</v>
      </c>
      <c r="I271" s="128">
        <f>SUMIFS(ENTRADAS!$E$7:$E$1000,ENTRADAS!$B$7:$B$1000,"&lt;=" &amp; 'SAÍDAS'!$B271,ENTRADAS!$C$7:$C$1000,'SAÍDAS'!$C271)-SUMIFS('SAÍDAS'!$H$7:$H$300,'SAÍDAS'!$B$7:$B$300,"&lt;=" &amp; 'SAÍDAS'!$B271,'SAÍDAS'!$C$7:$C$300,'SAÍDAS'!$C271)</f>
        <v>0</v>
      </c>
      <c r="J271" s="129">
        <f t="shared" si="1"/>
        <v>0</v>
      </c>
      <c r="K271" s="61"/>
    </row>
    <row r="272" ht="15.75" customHeight="1">
      <c r="B272" s="132"/>
      <c r="C272" s="104"/>
      <c r="D272" s="104"/>
      <c r="E272" s="104"/>
      <c r="F272" s="133"/>
      <c r="G272" s="131"/>
      <c r="H272" s="127">
        <f>'SAÍDAS'!$D272-'SAÍDAS'!$E272</f>
        <v>0</v>
      </c>
      <c r="I272" s="128">
        <f>SUMIFS(ENTRADAS!$E$7:$E$1000,ENTRADAS!$B$7:$B$1000,"&lt;=" &amp; 'SAÍDAS'!$B272,ENTRADAS!$C$7:$C$1000,'SAÍDAS'!$C272)-SUMIFS('SAÍDAS'!$H$7:$H$300,'SAÍDAS'!$B$7:$B$300,"&lt;=" &amp; 'SAÍDAS'!$B272,'SAÍDAS'!$C$7:$C$300,'SAÍDAS'!$C272)</f>
        <v>0</v>
      </c>
      <c r="J272" s="129">
        <f t="shared" si="1"/>
        <v>0</v>
      </c>
      <c r="K272" s="61"/>
    </row>
    <row r="273" ht="15.75" customHeight="1">
      <c r="B273" s="132"/>
      <c r="C273" s="104"/>
      <c r="D273" s="104"/>
      <c r="E273" s="104"/>
      <c r="F273" s="133"/>
      <c r="G273" s="131"/>
      <c r="H273" s="127">
        <f>'SAÍDAS'!$D273-'SAÍDAS'!$E273</f>
        <v>0</v>
      </c>
      <c r="I273" s="128">
        <f>SUMIFS(ENTRADAS!$E$7:$E$1000,ENTRADAS!$B$7:$B$1000,"&lt;=" &amp; 'SAÍDAS'!$B273,ENTRADAS!$C$7:$C$1000,'SAÍDAS'!$C273)-SUMIFS('SAÍDAS'!$H$7:$H$300,'SAÍDAS'!$B$7:$B$300,"&lt;=" &amp; 'SAÍDAS'!$B273,'SAÍDAS'!$C$7:$C$300,'SAÍDAS'!$C273)</f>
        <v>0</v>
      </c>
      <c r="J273" s="129">
        <f t="shared" si="1"/>
        <v>0</v>
      </c>
      <c r="K273" s="61"/>
    </row>
    <row r="274" ht="15.75" customHeight="1">
      <c r="B274" s="132"/>
      <c r="C274" s="104"/>
      <c r="D274" s="104"/>
      <c r="E274" s="104"/>
      <c r="F274" s="133"/>
      <c r="G274" s="131"/>
      <c r="H274" s="127">
        <f>'SAÍDAS'!$D274-'SAÍDAS'!$E274</f>
        <v>0</v>
      </c>
      <c r="I274" s="128">
        <f>SUMIFS(ENTRADAS!$E$7:$E$1000,ENTRADAS!$B$7:$B$1000,"&lt;=" &amp; 'SAÍDAS'!$B274,ENTRADAS!$C$7:$C$1000,'SAÍDAS'!$C274)-SUMIFS('SAÍDAS'!$H$7:$H$300,'SAÍDAS'!$B$7:$B$300,"&lt;=" &amp; 'SAÍDAS'!$B274,'SAÍDAS'!$C$7:$C$300,'SAÍDAS'!$C274)</f>
        <v>0</v>
      </c>
      <c r="J274" s="129">
        <f t="shared" si="1"/>
        <v>0</v>
      </c>
      <c r="K274" s="61"/>
    </row>
    <row r="275" ht="15.75" customHeight="1">
      <c r="B275" s="132"/>
      <c r="C275" s="104"/>
      <c r="D275" s="104"/>
      <c r="E275" s="104"/>
      <c r="F275" s="133"/>
      <c r="G275" s="131"/>
      <c r="H275" s="127">
        <f>'SAÍDAS'!$D275-'SAÍDAS'!$E275</f>
        <v>0</v>
      </c>
      <c r="I275" s="128">
        <f>SUMIFS(ENTRADAS!$E$7:$E$1000,ENTRADAS!$B$7:$B$1000,"&lt;=" &amp; 'SAÍDAS'!$B275,ENTRADAS!$C$7:$C$1000,'SAÍDAS'!$C275)-SUMIFS('SAÍDAS'!$H$7:$H$300,'SAÍDAS'!$B$7:$B$300,"&lt;=" &amp; 'SAÍDAS'!$B275,'SAÍDAS'!$C$7:$C$300,'SAÍDAS'!$C275)</f>
        <v>0</v>
      </c>
      <c r="J275" s="129">
        <f t="shared" si="1"/>
        <v>0</v>
      </c>
      <c r="K275" s="61"/>
    </row>
    <row r="276" ht="15.75" customHeight="1">
      <c r="B276" s="132"/>
      <c r="C276" s="104"/>
      <c r="D276" s="104"/>
      <c r="E276" s="104"/>
      <c r="F276" s="133"/>
      <c r="G276" s="131"/>
      <c r="H276" s="127">
        <f>'SAÍDAS'!$D276-'SAÍDAS'!$E276</f>
        <v>0</v>
      </c>
      <c r="I276" s="128">
        <f>SUMIFS(ENTRADAS!$E$7:$E$1000,ENTRADAS!$B$7:$B$1000,"&lt;=" &amp; 'SAÍDAS'!$B276,ENTRADAS!$C$7:$C$1000,'SAÍDAS'!$C276)-SUMIFS('SAÍDAS'!$H$7:$H$300,'SAÍDAS'!$B$7:$B$300,"&lt;=" &amp; 'SAÍDAS'!$B276,'SAÍDAS'!$C$7:$C$300,'SAÍDAS'!$C276)</f>
        <v>0</v>
      </c>
      <c r="J276" s="129">
        <f t="shared" si="1"/>
        <v>0</v>
      </c>
      <c r="K276" s="61"/>
    </row>
    <row r="277" ht="15.75" customHeight="1">
      <c r="B277" s="132"/>
      <c r="C277" s="104"/>
      <c r="D277" s="104"/>
      <c r="E277" s="104"/>
      <c r="F277" s="133"/>
      <c r="G277" s="131"/>
      <c r="H277" s="127">
        <f>'SAÍDAS'!$D277-'SAÍDAS'!$E277</f>
        <v>0</v>
      </c>
      <c r="I277" s="128">
        <f>SUMIFS(ENTRADAS!$E$7:$E$1000,ENTRADAS!$B$7:$B$1000,"&lt;=" &amp; 'SAÍDAS'!$B277,ENTRADAS!$C$7:$C$1000,'SAÍDAS'!$C277)-SUMIFS('SAÍDAS'!$H$7:$H$300,'SAÍDAS'!$B$7:$B$300,"&lt;=" &amp; 'SAÍDAS'!$B277,'SAÍDAS'!$C$7:$C$300,'SAÍDAS'!$C277)</f>
        <v>0</v>
      </c>
      <c r="J277" s="129">
        <f t="shared" si="1"/>
        <v>0</v>
      </c>
      <c r="K277" s="61"/>
    </row>
    <row r="278" ht="15.75" customHeight="1">
      <c r="B278" s="132"/>
      <c r="C278" s="104"/>
      <c r="D278" s="104"/>
      <c r="E278" s="104"/>
      <c r="F278" s="133"/>
      <c r="G278" s="131"/>
      <c r="H278" s="127">
        <f>'SAÍDAS'!$D278-'SAÍDAS'!$E278</f>
        <v>0</v>
      </c>
      <c r="I278" s="128">
        <f>SUMIFS(ENTRADAS!$E$7:$E$1000,ENTRADAS!$B$7:$B$1000,"&lt;=" &amp; 'SAÍDAS'!$B278,ENTRADAS!$C$7:$C$1000,'SAÍDAS'!$C278)-SUMIFS('SAÍDAS'!$H$7:$H$300,'SAÍDAS'!$B$7:$B$300,"&lt;=" &amp; 'SAÍDAS'!$B278,'SAÍDAS'!$C$7:$C$300,'SAÍDAS'!$C278)</f>
        <v>0</v>
      </c>
      <c r="J278" s="129">
        <f t="shared" si="1"/>
        <v>0</v>
      </c>
      <c r="K278" s="61"/>
    </row>
    <row r="279" ht="15.75" customHeight="1">
      <c r="B279" s="132"/>
      <c r="C279" s="104"/>
      <c r="D279" s="104"/>
      <c r="E279" s="104"/>
      <c r="F279" s="133"/>
      <c r="G279" s="131"/>
      <c r="H279" s="127">
        <f>'SAÍDAS'!$D279-'SAÍDAS'!$E279</f>
        <v>0</v>
      </c>
      <c r="I279" s="128">
        <f>SUMIFS(ENTRADAS!$E$7:$E$1000,ENTRADAS!$B$7:$B$1000,"&lt;=" &amp; 'SAÍDAS'!$B279,ENTRADAS!$C$7:$C$1000,'SAÍDAS'!$C279)-SUMIFS('SAÍDAS'!$H$7:$H$300,'SAÍDAS'!$B$7:$B$300,"&lt;=" &amp; 'SAÍDAS'!$B279,'SAÍDAS'!$C$7:$C$300,'SAÍDAS'!$C279)</f>
        <v>0</v>
      </c>
      <c r="J279" s="129">
        <f t="shared" si="1"/>
        <v>0</v>
      </c>
      <c r="K279" s="61"/>
    </row>
    <row r="280" ht="15.75" customHeight="1">
      <c r="B280" s="132"/>
      <c r="C280" s="104"/>
      <c r="D280" s="104"/>
      <c r="E280" s="104"/>
      <c r="F280" s="133"/>
      <c r="G280" s="131"/>
      <c r="H280" s="127">
        <f>'SAÍDAS'!$D280-'SAÍDAS'!$E280</f>
        <v>0</v>
      </c>
      <c r="I280" s="128">
        <f>SUMIFS(ENTRADAS!$E$7:$E$1000,ENTRADAS!$B$7:$B$1000,"&lt;=" &amp; 'SAÍDAS'!$B280,ENTRADAS!$C$7:$C$1000,'SAÍDAS'!$C280)-SUMIFS('SAÍDAS'!$H$7:$H$300,'SAÍDAS'!$B$7:$B$300,"&lt;=" &amp; 'SAÍDAS'!$B280,'SAÍDAS'!$C$7:$C$300,'SAÍDAS'!$C280)</f>
        <v>0</v>
      </c>
      <c r="J280" s="129">
        <f t="shared" si="1"/>
        <v>0</v>
      </c>
      <c r="K280" s="61"/>
    </row>
    <row r="281" ht="15.75" customHeight="1">
      <c r="B281" s="132"/>
      <c r="C281" s="104"/>
      <c r="D281" s="104"/>
      <c r="E281" s="104"/>
      <c r="F281" s="133"/>
      <c r="G281" s="131"/>
      <c r="H281" s="127">
        <f>'SAÍDAS'!$D281-'SAÍDAS'!$E281</f>
        <v>0</v>
      </c>
      <c r="I281" s="128">
        <f>SUMIFS(ENTRADAS!$E$7:$E$1000,ENTRADAS!$B$7:$B$1000,"&lt;=" &amp; 'SAÍDAS'!$B281,ENTRADAS!$C$7:$C$1000,'SAÍDAS'!$C281)-SUMIFS('SAÍDAS'!$H$7:$H$300,'SAÍDAS'!$B$7:$B$300,"&lt;=" &amp; 'SAÍDAS'!$B281,'SAÍDAS'!$C$7:$C$300,'SAÍDAS'!$C281)</f>
        <v>0</v>
      </c>
      <c r="J281" s="129">
        <f t="shared" si="1"/>
        <v>0</v>
      </c>
      <c r="K281" s="61"/>
    </row>
    <row r="282" ht="15.75" customHeight="1">
      <c r="B282" s="132"/>
      <c r="C282" s="104"/>
      <c r="D282" s="104"/>
      <c r="E282" s="104"/>
      <c r="F282" s="133"/>
      <c r="G282" s="131"/>
      <c r="H282" s="127">
        <f>'SAÍDAS'!$D282-'SAÍDAS'!$E282</f>
        <v>0</v>
      </c>
      <c r="I282" s="128">
        <f>SUMIFS(ENTRADAS!$E$7:$E$1000,ENTRADAS!$B$7:$B$1000,"&lt;=" &amp; 'SAÍDAS'!$B282,ENTRADAS!$C$7:$C$1000,'SAÍDAS'!$C282)-SUMIFS('SAÍDAS'!$H$7:$H$300,'SAÍDAS'!$B$7:$B$300,"&lt;=" &amp; 'SAÍDAS'!$B282,'SAÍDAS'!$C$7:$C$300,'SAÍDAS'!$C282)</f>
        <v>0</v>
      </c>
      <c r="J282" s="129">
        <f t="shared" si="1"/>
        <v>0</v>
      </c>
      <c r="K282" s="61"/>
    </row>
    <row r="283" ht="15.75" customHeight="1">
      <c r="B283" s="132"/>
      <c r="C283" s="104"/>
      <c r="D283" s="104"/>
      <c r="E283" s="104"/>
      <c r="F283" s="133"/>
      <c r="G283" s="131"/>
      <c r="H283" s="127">
        <f>'SAÍDAS'!$D283-'SAÍDAS'!$E283</f>
        <v>0</v>
      </c>
      <c r="I283" s="128">
        <f>SUMIFS(ENTRADAS!$E$7:$E$1000,ENTRADAS!$B$7:$B$1000,"&lt;=" &amp; 'SAÍDAS'!$B283,ENTRADAS!$C$7:$C$1000,'SAÍDAS'!$C283)-SUMIFS('SAÍDAS'!$H$7:$H$300,'SAÍDAS'!$B$7:$B$300,"&lt;=" &amp; 'SAÍDAS'!$B283,'SAÍDAS'!$C$7:$C$300,'SAÍDAS'!$C283)</f>
        <v>0</v>
      </c>
      <c r="J283" s="129">
        <f t="shared" si="1"/>
        <v>0</v>
      </c>
      <c r="K283" s="61"/>
    </row>
    <row r="284" ht="15.75" customHeight="1">
      <c r="B284" s="132"/>
      <c r="C284" s="104"/>
      <c r="D284" s="104"/>
      <c r="E284" s="104"/>
      <c r="F284" s="133"/>
      <c r="G284" s="131"/>
      <c r="H284" s="127">
        <f>'SAÍDAS'!$D284-'SAÍDAS'!$E284</f>
        <v>0</v>
      </c>
      <c r="I284" s="128">
        <f>SUMIFS(ENTRADAS!$E$7:$E$1000,ENTRADAS!$B$7:$B$1000,"&lt;=" &amp; 'SAÍDAS'!$B284,ENTRADAS!$C$7:$C$1000,'SAÍDAS'!$C284)-SUMIFS('SAÍDAS'!$H$7:$H$300,'SAÍDAS'!$B$7:$B$300,"&lt;=" &amp; 'SAÍDAS'!$B284,'SAÍDAS'!$C$7:$C$300,'SAÍDAS'!$C284)</f>
        <v>0</v>
      </c>
      <c r="J284" s="129">
        <f t="shared" si="1"/>
        <v>0</v>
      </c>
      <c r="K284" s="61"/>
    </row>
    <row r="285" ht="15.75" customHeight="1">
      <c r="B285" s="132"/>
      <c r="C285" s="104"/>
      <c r="D285" s="104"/>
      <c r="E285" s="104"/>
      <c r="F285" s="133"/>
      <c r="G285" s="131"/>
      <c r="H285" s="127">
        <f>'SAÍDAS'!$D285-'SAÍDAS'!$E285</f>
        <v>0</v>
      </c>
      <c r="I285" s="128">
        <f>SUMIFS(ENTRADAS!$E$7:$E$1000,ENTRADAS!$B$7:$B$1000,"&lt;=" &amp; 'SAÍDAS'!$B285,ENTRADAS!$C$7:$C$1000,'SAÍDAS'!$C285)-SUMIFS('SAÍDAS'!$H$7:$H$300,'SAÍDAS'!$B$7:$B$300,"&lt;=" &amp; 'SAÍDAS'!$B285,'SAÍDAS'!$C$7:$C$300,'SAÍDAS'!$C285)</f>
        <v>0</v>
      </c>
      <c r="J285" s="129">
        <f t="shared" si="1"/>
        <v>0</v>
      </c>
      <c r="K285" s="61"/>
    </row>
    <row r="286" ht="15.75" customHeight="1">
      <c r="B286" s="132"/>
      <c r="C286" s="104"/>
      <c r="D286" s="104"/>
      <c r="E286" s="104"/>
      <c r="F286" s="133"/>
      <c r="G286" s="131"/>
      <c r="H286" s="127">
        <f>'SAÍDAS'!$D286-'SAÍDAS'!$E286</f>
        <v>0</v>
      </c>
      <c r="I286" s="128">
        <f>SUMIFS(ENTRADAS!$E$7:$E$1000,ENTRADAS!$B$7:$B$1000,"&lt;=" &amp; 'SAÍDAS'!$B286,ENTRADAS!$C$7:$C$1000,'SAÍDAS'!$C286)-SUMIFS('SAÍDAS'!$H$7:$H$300,'SAÍDAS'!$B$7:$B$300,"&lt;=" &amp; 'SAÍDAS'!$B286,'SAÍDAS'!$C$7:$C$300,'SAÍDAS'!$C286)</f>
        <v>0</v>
      </c>
      <c r="J286" s="129">
        <f t="shared" si="1"/>
        <v>0</v>
      </c>
      <c r="K286" s="61"/>
    </row>
    <row r="287" ht="15.75" customHeight="1">
      <c r="B287" s="132"/>
      <c r="C287" s="104"/>
      <c r="D287" s="104"/>
      <c r="E287" s="104"/>
      <c r="F287" s="133"/>
      <c r="G287" s="131"/>
      <c r="H287" s="127">
        <f>'SAÍDAS'!$D287-'SAÍDAS'!$E287</f>
        <v>0</v>
      </c>
      <c r="I287" s="128">
        <f>SUMIFS(ENTRADAS!$E$7:$E$1000,ENTRADAS!$B$7:$B$1000,"&lt;=" &amp; 'SAÍDAS'!$B287,ENTRADAS!$C$7:$C$1000,'SAÍDAS'!$C287)-SUMIFS('SAÍDAS'!$H$7:$H$300,'SAÍDAS'!$B$7:$B$300,"&lt;=" &amp; 'SAÍDAS'!$B287,'SAÍDAS'!$C$7:$C$300,'SAÍDAS'!$C287)</f>
        <v>0</v>
      </c>
      <c r="J287" s="129">
        <f t="shared" si="1"/>
        <v>0</v>
      </c>
      <c r="K287" s="61"/>
    </row>
    <row r="288" ht="15.75" customHeight="1">
      <c r="B288" s="132"/>
      <c r="C288" s="104"/>
      <c r="D288" s="104"/>
      <c r="E288" s="104"/>
      <c r="F288" s="133"/>
      <c r="G288" s="131"/>
      <c r="H288" s="127">
        <f>'SAÍDAS'!$D288-'SAÍDAS'!$E288</f>
        <v>0</v>
      </c>
      <c r="I288" s="128">
        <f>SUMIFS(ENTRADAS!$E$7:$E$1000,ENTRADAS!$B$7:$B$1000,"&lt;=" &amp; 'SAÍDAS'!$B288,ENTRADAS!$C$7:$C$1000,'SAÍDAS'!$C288)-SUMIFS('SAÍDAS'!$H$7:$H$300,'SAÍDAS'!$B$7:$B$300,"&lt;=" &amp; 'SAÍDAS'!$B288,'SAÍDAS'!$C$7:$C$300,'SAÍDAS'!$C288)</f>
        <v>0</v>
      </c>
      <c r="J288" s="129">
        <f t="shared" si="1"/>
        <v>0</v>
      </c>
      <c r="K288" s="61"/>
    </row>
    <row r="289" ht="15.75" customHeight="1">
      <c r="B289" s="132"/>
      <c r="C289" s="104"/>
      <c r="D289" s="104"/>
      <c r="E289" s="104"/>
      <c r="F289" s="133"/>
      <c r="G289" s="131"/>
      <c r="H289" s="127">
        <f>'SAÍDAS'!$D289-'SAÍDAS'!$E289</f>
        <v>0</v>
      </c>
      <c r="I289" s="128">
        <f>SUMIFS(ENTRADAS!$E$7:$E$1000,ENTRADAS!$B$7:$B$1000,"&lt;=" &amp; 'SAÍDAS'!$B289,ENTRADAS!$C$7:$C$1000,'SAÍDAS'!$C289)-SUMIFS('SAÍDAS'!$H$7:$H$300,'SAÍDAS'!$B$7:$B$300,"&lt;=" &amp; 'SAÍDAS'!$B289,'SAÍDAS'!$C$7:$C$300,'SAÍDAS'!$C289)</f>
        <v>0</v>
      </c>
      <c r="J289" s="129">
        <f t="shared" si="1"/>
        <v>0</v>
      </c>
      <c r="K289" s="61"/>
    </row>
    <row r="290" ht="15.75" customHeight="1">
      <c r="B290" s="132"/>
      <c r="C290" s="104"/>
      <c r="D290" s="104"/>
      <c r="E290" s="104"/>
      <c r="F290" s="133"/>
      <c r="G290" s="131"/>
      <c r="H290" s="127">
        <f>'SAÍDAS'!$D290-'SAÍDAS'!$E290</f>
        <v>0</v>
      </c>
      <c r="I290" s="128">
        <f>SUMIFS(ENTRADAS!$E$7:$E$1000,ENTRADAS!$B$7:$B$1000,"&lt;=" &amp; 'SAÍDAS'!$B290,ENTRADAS!$C$7:$C$1000,'SAÍDAS'!$C290)-SUMIFS('SAÍDAS'!$H$7:$H$300,'SAÍDAS'!$B$7:$B$300,"&lt;=" &amp; 'SAÍDAS'!$B290,'SAÍDAS'!$C$7:$C$300,'SAÍDAS'!$C290)</f>
        <v>0</v>
      </c>
      <c r="J290" s="129">
        <f t="shared" si="1"/>
        <v>0</v>
      </c>
      <c r="K290" s="61"/>
    </row>
    <row r="291" ht="15.75" customHeight="1">
      <c r="B291" s="132"/>
      <c r="C291" s="104"/>
      <c r="D291" s="104"/>
      <c r="E291" s="104"/>
      <c r="F291" s="133"/>
      <c r="G291" s="131"/>
      <c r="H291" s="127">
        <f>'SAÍDAS'!$D291-'SAÍDAS'!$E291</f>
        <v>0</v>
      </c>
      <c r="I291" s="128">
        <f>SUMIFS(ENTRADAS!$E$7:$E$1000,ENTRADAS!$B$7:$B$1000,"&lt;=" &amp; 'SAÍDAS'!$B291,ENTRADAS!$C$7:$C$1000,'SAÍDAS'!$C291)-SUMIFS('SAÍDAS'!$H$7:$H$300,'SAÍDAS'!$B$7:$B$300,"&lt;=" &amp; 'SAÍDAS'!$B291,'SAÍDAS'!$C$7:$C$300,'SAÍDAS'!$C291)</f>
        <v>0</v>
      </c>
      <c r="J291" s="129">
        <f t="shared" si="1"/>
        <v>0</v>
      </c>
      <c r="K291" s="61"/>
    </row>
    <row r="292" ht="15.75" customHeight="1">
      <c r="B292" s="132"/>
      <c r="C292" s="104"/>
      <c r="D292" s="104"/>
      <c r="E292" s="104"/>
      <c r="F292" s="133"/>
      <c r="G292" s="131"/>
      <c r="H292" s="127">
        <f>'SAÍDAS'!$D292-'SAÍDAS'!$E292</f>
        <v>0</v>
      </c>
      <c r="I292" s="128">
        <f>SUMIFS(ENTRADAS!$E$7:$E$1000,ENTRADAS!$B$7:$B$1000,"&lt;=" &amp; 'SAÍDAS'!$B292,ENTRADAS!$C$7:$C$1000,'SAÍDAS'!$C292)-SUMIFS('SAÍDAS'!$H$7:$H$300,'SAÍDAS'!$B$7:$B$300,"&lt;=" &amp; 'SAÍDAS'!$B292,'SAÍDAS'!$C$7:$C$300,'SAÍDAS'!$C292)</f>
        <v>0</v>
      </c>
      <c r="J292" s="129">
        <f t="shared" si="1"/>
        <v>0</v>
      </c>
      <c r="K292" s="61"/>
    </row>
    <row r="293" ht="15.75" customHeight="1">
      <c r="B293" s="132"/>
      <c r="C293" s="104"/>
      <c r="D293" s="104"/>
      <c r="E293" s="104"/>
      <c r="F293" s="133"/>
      <c r="G293" s="131"/>
      <c r="H293" s="127">
        <f>'SAÍDAS'!$D293-'SAÍDAS'!$E293</f>
        <v>0</v>
      </c>
      <c r="I293" s="128">
        <f>SUMIFS(ENTRADAS!$E$7:$E$1000,ENTRADAS!$B$7:$B$1000,"&lt;=" &amp; 'SAÍDAS'!$B293,ENTRADAS!$C$7:$C$1000,'SAÍDAS'!$C293)-SUMIFS('SAÍDAS'!$H$7:$H$300,'SAÍDAS'!$B$7:$B$300,"&lt;=" &amp; 'SAÍDAS'!$B293,'SAÍDAS'!$C$7:$C$300,'SAÍDAS'!$C293)</f>
        <v>0</v>
      </c>
      <c r="J293" s="129">
        <f t="shared" si="1"/>
        <v>0</v>
      </c>
      <c r="K293" s="61"/>
    </row>
    <row r="294" ht="15.75" customHeight="1">
      <c r="B294" s="132"/>
      <c r="C294" s="104"/>
      <c r="D294" s="104"/>
      <c r="E294" s="104"/>
      <c r="F294" s="133"/>
      <c r="G294" s="131"/>
      <c r="H294" s="127">
        <f>'SAÍDAS'!$D294-'SAÍDAS'!$E294</f>
        <v>0</v>
      </c>
      <c r="I294" s="128">
        <f>SUMIFS(ENTRADAS!$E$7:$E$1000,ENTRADAS!$B$7:$B$1000,"&lt;=" &amp; 'SAÍDAS'!$B294,ENTRADAS!$C$7:$C$1000,'SAÍDAS'!$C294)-SUMIFS('SAÍDAS'!$H$7:$H$300,'SAÍDAS'!$B$7:$B$300,"&lt;=" &amp; 'SAÍDAS'!$B294,'SAÍDAS'!$C$7:$C$300,'SAÍDAS'!$C294)</f>
        <v>0</v>
      </c>
      <c r="J294" s="129">
        <f t="shared" si="1"/>
        <v>0</v>
      </c>
      <c r="K294" s="61"/>
    </row>
    <row r="295" ht="15.75" customHeight="1">
      <c r="B295" s="132"/>
      <c r="C295" s="104"/>
      <c r="D295" s="104"/>
      <c r="E295" s="104"/>
      <c r="F295" s="133"/>
      <c r="G295" s="131"/>
      <c r="H295" s="127">
        <f>'SAÍDAS'!$D295-'SAÍDAS'!$E295</f>
        <v>0</v>
      </c>
      <c r="I295" s="128">
        <f>SUMIFS(ENTRADAS!$E$7:$E$1000,ENTRADAS!$B$7:$B$1000,"&lt;=" &amp; 'SAÍDAS'!$B295,ENTRADAS!$C$7:$C$1000,'SAÍDAS'!$C295)-SUMIFS('SAÍDAS'!$H$7:$H$300,'SAÍDAS'!$B$7:$B$300,"&lt;=" &amp; 'SAÍDAS'!$B295,'SAÍDAS'!$C$7:$C$300,'SAÍDAS'!$C295)</f>
        <v>0</v>
      </c>
      <c r="J295" s="129">
        <f t="shared" si="1"/>
        <v>0</v>
      </c>
      <c r="K295" s="61"/>
    </row>
    <row r="296" ht="15.75" customHeight="1">
      <c r="B296" s="132"/>
      <c r="C296" s="104"/>
      <c r="D296" s="104"/>
      <c r="E296" s="104"/>
      <c r="F296" s="133"/>
      <c r="G296" s="131"/>
      <c r="H296" s="127">
        <f>'SAÍDAS'!$D296-'SAÍDAS'!$E296</f>
        <v>0</v>
      </c>
      <c r="I296" s="128">
        <f>SUMIFS(ENTRADAS!$E$7:$E$1000,ENTRADAS!$B$7:$B$1000,"&lt;=" &amp; 'SAÍDAS'!$B296,ENTRADAS!$C$7:$C$1000,'SAÍDAS'!$C296)-SUMIFS('SAÍDAS'!$H$7:$H$300,'SAÍDAS'!$B$7:$B$300,"&lt;=" &amp; 'SAÍDAS'!$B296,'SAÍDAS'!$C$7:$C$300,'SAÍDAS'!$C296)</f>
        <v>0</v>
      </c>
      <c r="J296" s="129">
        <f t="shared" si="1"/>
        <v>0</v>
      </c>
      <c r="K296" s="61"/>
    </row>
    <row r="297" ht="15.75" customHeight="1">
      <c r="B297" s="132"/>
      <c r="C297" s="104"/>
      <c r="D297" s="104"/>
      <c r="E297" s="104"/>
      <c r="F297" s="133"/>
      <c r="G297" s="131"/>
      <c r="H297" s="127">
        <f>'SAÍDAS'!$D297-'SAÍDAS'!$E297</f>
        <v>0</v>
      </c>
      <c r="I297" s="128">
        <f>SUMIFS(ENTRADAS!$E$7:$E$1000,ENTRADAS!$B$7:$B$1000,"&lt;=" &amp; 'SAÍDAS'!$B297,ENTRADAS!$C$7:$C$1000,'SAÍDAS'!$C297)-SUMIFS('SAÍDAS'!$H$7:$H$300,'SAÍDAS'!$B$7:$B$300,"&lt;=" &amp; 'SAÍDAS'!$B297,'SAÍDAS'!$C$7:$C$300,'SAÍDAS'!$C297)</f>
        <v>0</v>
      </c>
      <c r="J297" s="129">
        <f t="shared" si="1"/>
        <v>0</v>
      </c>
      <c r="K297" s="61"/>
    </row>
    <row r="298" ht="15.75" customHeight="1">
      <c r="B298" s="132"/>
      <c r="C298" s="104"/>
      <c r="D298" s="104"/>
      <c r="E298" s="104"/>
      <c r="F298" s="133"/>
      <c r="G298" s="131"/>
      <c r="H298" s="127">
        <f>'SAÍDAS'!$D298-'SAÍDAS'!$E298</f>
        <v>0</v>
      </c>
      <c r="I298" s="128">
        <f>SUMIFS(ENTRADAS!$E$7:$E$1000,ENTRADAS!$B$7:$B$1000,"&lt;=" &amp; 'SAÍDAS'!$B298,ENTRADAS!$C$7:$C$1000,'SAÍDAS'!$C298)-SUMIFS('SAÍDAS'!$H$7:$H$300,'SAÍDAS'!$B$7:$B$300,"&lt;=" &amp; 'SAÍDAS'!$B298,'SAÍDAS'!$C$7:$C$300,'SAÍDAS'!$C298)</f>
        <v>0</v>
      </c>
      <c r="J298" s="129">
        <f t="shared" si="1"/>
        <v>0</v>
      </c>
      <c r="K298" s="61"/>
    </row>
    <row r="299" ht="15.75" customHeight="1">
      <c r="B299" s="132"/>
      <c r="C299" s="104"/>
      <c r="D299" s="104"/>
      <c r="E299" s="104"/>
      <c r="F299" s="133"/>
      <c r="G299" s="131"/>
      <c r="H299" s="127">
        <f>'SAÍDAS'!$D299-'SAÍDAS'!$E299</f>
        <v>0</v>
      </c>
      <c r="I299" s="128">
        <f>SUMIFS(ENTRADAS!$E$7:$E$1000,ENTRADAS!$B$7:$B$1000,"&lt;=" &amp; 'SAÍDAS'!$B299,ENTRADAS!$C$7:$C$1000,'SAÍDAS'!$C299)-SUMIFS('SAÍDAS'!$H$7:$H$300,'SAÍDAS'!$B$7:$B$300,"&lt;=" &amp; 'SAÍDAS'!$B299,'SAÍDAS'!$C$7:$C$300,'SAÍDAS'!$C299)</f>
        <v>0</v>
      </c>
      <c r="J299" s="129">
        <f t="shared" si="1"/>
        <v>0</v>
      </c>
      <c r="K299" s="61"/>
    </row>
    <row r="300" ht="15.75" customHeight="1">
      <c r="B300" s="132"/>
      <c r="C300" s="104"/>
      <c r="D300" s="104"/>
      <c r="E300" s="104"/>
      <c r="F300" s="133"/>
      <c r="G300" s="131"/>
      <c r="H300" s="127">
        <f>'SAÍDAS'!$D300-'SAÍDAS'!$E300</f>
        <v>0</v>
      </c>
      <c r="I300" s="128">
        <f>SUMIFS(ENTRADAS!$E$7:$E$1000,ENTRADAS!$B$7:$B$1000,"&lt;=" &amp; 'SAÍDAS'!$B300,ENTRADAS!$C$7:$C$1000,'SAÍDAS'!$C300)-SUMIFS('SAÍDAS'!$H$7:$H$300,'SAÍDAS'!$B$7:$B$300,"&lt;=" &amp; 'SAÍDAS'!$B300,'SAÍDAS'!$C$7:$C$300,'SAÍDAS'!$C300)</f>
        <v>0</v>
      </c>
      <c r="J300" s="129">
        <f t="shared" si="1"/>
        <v>0</v>
      </c>
      <c r="K300" s="61"/>
    </row>
    <row r="301" ht="15.75" customHeight="1">
      <c r="B301" s="132"/>
      <c r="C301" s="104"/>
      <c r="D301" s="104"/>
      <c r="E301" s="104"/>
      <c r="F301" s="133"/>
      <c r="G301" s="131"/>
      <c r="H301" s="127">
        <f>'SAÍDAS'!$D301-'SAÍDAS'!$E301</f>
        <v>0</v>
      </c>
      <c r="I301" s="128">
        <f>SUMIFS(ENTRADAS!$E$7:$E$1000,ENTRADAS!$B$7:$B$1000,"&lt;=" &amp; 'SAÍDAS'!$B301,ENTRADAS!$C$7:$C$1000,'SAÍDAS'!$C301)-SUMIFS('SAÍDAS'!$H$7:$H$300,'SAÍDAS'!$B$7:$B$300,"&lt;=" &amp; 'SAÍDAS'!$B301,'SAÍDAS'!$C$7:$C$300,'SAÍDAS'!$C301)</f>
        <v>0</v>
      </c>
      <c r="J301" s="129">
        <f t="shared" si="1"/>
        <v>0</v>
      </c>
      <c r="K301" s="61"/>
    </row>
    <row r="302" ht="15.75" customHeight="1">
      <c r="B302" s="132"/>
      <c r="C302" s="104"/>
      <c r="D302" s="104"/>
      <c r="E302" s="104"/>
      <c r="F302" s="133"/>
      <c r="G302" s="131"/>
      <c r="H302" s="127">
        <f>'SAÍDAS'!$D302-'SAÍDAS'!$E302</f>
        <v>0</v>
      </c>
      <c r="I302" s="128">
        <f>SUMIFS(ENTRADAS!$E$7:$E$1000,ENTRADAS!$B$7:$B$1000,"&lt;=" &amp; 'SAÍDAS'!$B302,ENTRADAS!$C$7:$C$1000,'SAÍDAS'!$C302)-SUMIFS('SAÍDAS'!$H$7:$H$300,'SAÍDAS'!$B$7:$B$300,"&lt;=" &amp; 'SAÍDAS'!$B302,'SAÍDAS'!$C$7:$C$300,'SAÍDAS'!$C302)</f>
        <v>0</v>
      </c>
      <c r="J302" s="129">
        <f t="shared" si="1"/>
        <v>0</v>
      </c>
      <c r="K302" s="61"/>
    </row>
    <row r="303" ht="15.75" customHeight="1">
      <c r="B303" s="132"/>
      <c r="C303" s="104"/>
      <c r="D303" s="104"/>
      <c r="E303" s="104"/>
      <c r="F303" s="133"/>
      <c r="G303" s="131"/>
      <c r="H303" s="127">
        <f>'SAÍDAS'!$D303-'SAÍDAS'!$E303</f>
        <v>0</v>
      </c>
      <c r="I303" s="128">
        <f>SUMIFS(ENTRADAS!$E$7:$E$1000,ENTRADAS!$B$7:$B$1000,"&lt;=" &amp; 'SAÍDAS'!$B303,ENTRADAS!$C$7:$C$1000,'SAÍDAS'!$C303)-SUMIFS('SAÍDAS'!$H$7:$H$300,'SAÍDAS'!$B$7:$B$300,"&lt;=" &amp; 'SAÍDAS'!$B303,'SAÍDAS'!$C$7:$C$300,'SAÍDAS'!$C303)</f>
        <v>0</v>
      </c>
      <c r="J303" s="129">
        <f t="shared" si="1"/>
        <v>0</v>
      </c>
      <c r="K303" s="61"/>
    </row>
    <row r="304" ht="15.75" customHeight="1">
      <c r="B304" s="132"/>
      <c r="C304" s="104"/>
      <c r="D304" s="104"/>
      <c r="E304" s="104"/>
      <c r="F304" s="133"/>
      <c r="G304" s="131"/>
      <c r="H304" s="127">
        <f>'SAÍDAS'!$D304-'SAÍDAS'!$E304</f>
        <v>0</v>
      </c>
      <c r="I304" s="128">
        <f>SUMIFS(ENTRADAS!$E$7:$E$1000,ENTRADAS!$B$7:$B$1000,"&lt;=" &amp; 'SAÍDAS'!$B304,ENTRADAS!$C$7:$C$1000,'SAÍDAS'!$C304)-SUMIFS('SAÍDAS'!$H$7:$H$300,'SAÍDAS'!$B$7:$B$300,"&lt;=" &amp; 'SAÍDAS'!$B304,'SAÍDAS'!$C$7:$C$300,'SAÍDAS'!$C304)</f>
        <v>0</v>
      </c>
      <c r="J304" s="129">
        <f t="shared" si="1"/>
        <v>0</v>
      </c>
      <c r="K304" s="61"/>
    </row>
    <row r="305" ht="15.75" customHeight="1">
      <c r="B305" s="132"/>
      <c r="C305" s="104"/>
      <c r="D305" s="104"/>
      <c r="E305" s="104"/>
      <c r="F305" s="133"/>
      <c r="G305" s="131"/>
      <c r="H305" s="127">
        <f>'SAÍDAS'!$D305-'SAÍDAS'!$E305</f>
        <v>0</v>
      </c>
      <c r="I305" s="128">
        <f>SUMIFS(ENTRADAS!$E$7:$E$1000,ENTRADAS!$B$7:$B$1000,"&lt;=" &amp; 'SAÍDAS'!$B305,ENTRADAS!$C$7:$C$1000,'SAÍDAS'!$C305)-SUMIFS('SAÍDAS'!$H$7:$H$300,'SAÍDAS'!$B$7:$B$300,"&lt;=" &amp; 'SAÍDAS'!$B305,'SAÍDAS'!$C$7:$C$300,'SAÍDAS'!$C305)</f>
        <v>0</v>
      </c>
      <c r="J305" s="129">
        <f t="shared" si="1"/>
        <v>0</v>
      </c>
      <c r="K305" s="61"/>
    </row>
    <row r="306" ht="15.75" customHeight="1">
      <c r="B306" s="132"/>
      <c r="C306" s="104"/>
      <c r="D306" s="104"/>
      <c r="E306" s="104"/>
      <c r="F306" s="133"/>
      <c r="G306" s="131"/>
      <c r="H306" s="127">
        <f>'SAÍDAS'!$D306-'SAÍDAS'!$E306</f>
        <v>0</v>
      </c>
      <c r="I306" s="128">
        <f>SUMIFS(ENTRADAS!$E$7:$E$1000,ENTRADAS!$B$7:$B$1000,"&lt;=" &amp; 'SAÍDAS'!$B306,ENTRADAS!$C$7:$C$1000,'SAÍDAS'!$C306)-SUMIFS('SAÍDAS'!$H$7:$H$300,'SAÍDAS'!$B$7:$B$300,"&lt;=" &amp; 'SAÍDAS'!$B306,'SAÍDAS'!$C$7:$C$300,'SAÍDAS'!$C306)</f>
        <v>0</v>
      </c>
      <c r="J306" s="129">
        <f t="shared" si="1"/>
        <v>0</v>
      </c>
      <c r="K306" s="61"/>
    </row>
    <row r="307" ht="15.75" customHeight="1">
      <c r="B307" s="132"/>
      <c r="C307" s="104"/>
      <c r="D307" s="104"/>
      <c r="E307" s="104"/>
      <c r="F307" s="133"/>
      <c r="G307" s="131"/>
      <c r="H307" s="127">
        <f>'SAÍDAS'!$D307-'SAÍDAS'!$E307</f>
        <v>0</v>
      </c>
      <c r="I307" s="128">
        <f>SUMIFS(ENTRADAS!$E$7:$E$1000,ENTRADAS!$B$7:$B$1000,"&lt;=" &amp; 'SAÍDAS'!$B307,ENTRADAS!$C$7:$C$1000,'SAÍDAS'!$C307)-SUMIFS('SAÍDAS'!$H$7:$H$300,'SAÍDAS'!$B$7:$B$300,"&lt;=" &amp; 'SAÍDAS'!$B307,'SAÍDAS'!$C$7:$C$300,'SAÍDAS'!$C307)</f>
        <v>0</v>
      </c>
      <c r="J307" s="129">
        <f t="shared" si="1"/>
        <v>0</v>
      </c>
      <c r="K307" s="61"/>
    </row>
    <row r="308" ht="15.75" customHeight="1">
      <c r="B308" s="132"/>
      <c r="C308" s="104"/>
      <c r="D308" s="104"/>
      <c r="E308" s="104"/>
      <c r="F308" s="133"/>
      <c r="G308" s="131"/>
      <c r="H308" s="127">
        <f>'SAÍDAS'!$D308-'SAÍDAS'!$E308</f>
        <v>0</v>
      </c>
      <c r="I308" s="128">
        <f>SUMIFS(ENTRADAS!$E$7:$E$1000,ENTRADAS!$B$7:$B$1000,"&lt;=" &amp; 'SAÍDAS'!$B308,ENTRADAS!$C$7:$C$1000,'SAÍDAS'!$C308)-SUMIFS('SAÍDAS'!$H$7:$H$300,'SAÍDAS'!$B$7:$B$300,"&lt;=" &amp; 'SAÍDAS'!$B308,'SAÍDAS'!$C$7:$C$300,'SAÍDAS'!$C308)</f>
        <v>0</v>
      </c>
      <c r="J308" s="129">
        <f t="shared" si="1"/>
        <v>0</v>
      </c>
      <c r="K308" s="61"/>
    </row>
    <row r="309" ht="15.75" customHeight="1">
      <c r="B309" s="132"/>
      <c r="C309" s="104"/>
      <c r="D309" s="104"/>
      <c r="E309" s="104"/>
      <c r="F309" s="133"/>
      <c r="G309" s="131"/>
      <c r="H309" s="127">
        <f>'SAÍDAS'!$D309-'SAÍDAS'!$E309</f>
        <v>0</v>
      </c>
      <c r="I309" s="128">
        <f>SUMIFS(ENTRADAS!$E$7:$E$1000,ENTRADAS!$B$7:$B$1000,"&lt;=" &amp; 'SAÍDAS'!$B309,ENTRADAS!$C$7:$C$1000,'SAÍDAS'!$C309)-SUMIFS('SAÍDAS'!$H$7:$H$300,'SAÍDAS'!$B$7:$B$300,"&lt;=" &amp; 'SAÍDAS'!$B309,'SAÍDAS'!$C$7:$C$300,'SAÍDAS'!$C309)</f>
        <v>0</v>
      </c>
      <c r="J309" s="129">
        <f t="shared" si="1"/>
        <v>0</v>
      </c>
      <c r="K309" s="61"/>
    </row>
    <row r="310" ht="15.75" customHeight="1">
      <c r="B310" s="132"/>
      <c r="C310" s="104"/>
      <c r="D310" s="104"/>
      <c r="E310" s="104"/>
      <c r="F310" s="133"/>
      <c r="G310" s="131"/>
      <c r="H310" s="127">
        <f>'SAÍDAS'!$D310-'SAÍDAS'!$E310</f>
        <v>0</v>
      </c>
      <c r="I310" s="128">
        <f>SUMIFS(ENTRADAS!$E$7:$E$1000,ENTRADAS!$B$7:$B$1000,"&lt;=" &amp; 'SAÍDAS'!$B310,ENTRADAS!$C$7:$C$1000,'SAÍDAS'!$C310)-SUMIFS('SAÍDAS'!$H$7:$H$300,'SAÍDAS'!$B$7:$B$300,"&lt;=" &amp; 'SAÍDAS'!$B310,'SAÍDAS'!$C$7:$C$300,'SAÍDAS'!$C310)</f>
        <v>0</v>
      </c>
      <c r="J310" s="129">
        <f t="shared" si="1"/>
        <v>0</v>
      </c>
      <c r="K310" s="61"/>
    </row>
    <row r="311" ht="15.75" customHeight="1">
      <c r="B311" s="132"/>
      <c r="C311" s="104"/>
      <c r="D311" s="104"/>
      <c r="E311" s="104"/>
      <c r="F311" s="133"/>
      <c r="G311" s="131"/>
      <c r="H311" s="127">
        <f>'SAÍDAS'!$D311-'SAÍDAS'!$E311</f>
        <v>0</v>
      </c>
      <c r="I311" s="128">
        <f>SUMIFS(ENTRADAS!$E$7:$E$1000,ENTRADAS!$B$7:$B$1000,"&lt;=" &amp; 'SAÍDAS'!$B311,ENTRADAS!$C$7:$C$1000,'SAÍDAS'!$C311)-SUMIFS('SAÍDAS'!$H$7:$H$300,'SAÍDAS'!$B$7:$B$300,"&lt;=" &amp; 'SAÍDAS'!$B311,'SAÍDAS'!$C$7:$C$300,'SAÍDAS'!$C311)</f>
        <v>0</v>
      </c>
      <c r="J311" s="129">
        <f t="shared" si="1"/>
        <v>0</v>
      </c>
      <c r="K311" s="61"/>
    </row>
    <row r="312" ht="15.75" customHeight="1">
      <c r="B312" s="132"/>
      <c r="C312" s="104"/>
      <c r="D312" s="104"/>
      <c r="E312" s="104"/>
      <c r="F312" s="133"/>
      <c r="G312" s="131"/>
      <c r="H312" s="127">
        <f>'SAÍDAS'!$D312-'SAÍDAS'!$E312</f>
        <v>0</v>
      </c>
      <c r="I312" s="128">
        <f>SUMIFS(ENTRADAS!$E$7:$E$1000,ENTRADAS!$B$7:$B$1000,"&lt;=" &amp; 'SAÍDAS'!$B312,ENTRADAS!$C$7:$C$1000,'SAÍDAS'!$C312)-SUMIFS('SAÍDAS'!$H$7:$H$300,'SAÍDAS'!$B$7:$B$300,"&lt;=" &amp; 'SAÍDAS'!$B312,'SAÍDAS'!$C$7:$C$300,'SAÍDAS'!$C312)</f>
        <v>0</v>
      </c>
      <c r="J312" s="129">
        <f t="shared" si="1"/>
        <v>0</v>
      </c>
      <c r="K312" s="61"/>
    </row>
    <row r="313" ht="15.75" customHeight="1">
      <c r="B313" s="132"/>
      <c r="C313" s="104"/>
      <c r="D313" s="104"/>
      <c r="E313" s="104"/>
      <c r="F313" s="133"/>
      <c r="G313" s="131"/>
      <c r="H313" s="127">
        <f>'SAÍDAS'!$D313-'SAÍDAS'!$E313</f>
        <v>0</v>
      </c>
      <c r="I313" s="128">
        <f>SUMIFS(ENTRADAS!$E$7:$E$1000,ENTRADAS!$B$7:$B$1000,"&lt;=" &amp; 'SAÍDAS'!$B313,ENTRADAS!$C$7:$C$1000,'SAÍDAS'!$C313)-SUMIFS('SAÍDAS'!$H$7:$H$300,'SAÍDAS'!$B$7:$B$300,"&lt;=" &amp; 'SAÍDAS'!$B313,'SAÍDAS'!$C$7:$C$300,'SAÍDAS'!$C313)</f>
        <v>0</v>
      </c>
      <c r="J313" s="129">
        <f t="shared" si="1"/>
        <v>0</v>
      </c>
      <c r="K313" s="61"/>
    </row>
    <row r="314" ht="15.75" customHeight="1">
      <c r="B314" s="132"/>
      <c r="C314" s="104"/>
      <c r="D314" s="104"/>
      <c r="E314" s="104"/>
      <c r="F314" s="133"/>
      <c r="G314" s="131"/>
      <c r="H314" s="127">
        <f>'SAÍDAS'!$D314-'SAÍDAS'!$E314</f>
        <v>0</v>
      </c>
      <c r="I314" s="128">
        <f>SUMIFS(ENTRADAS!$E$7:$E$1000,ENTRADAS!$B$7:$B$1000,"&lt;=" &amp; 'SAÍDAS'!$B314,ENTRADAS!$C$7:$C$1000,'SAÍDAS'!$C314)-SUMIFS('SAÍDAS'!$H$7:$H$300,'SAÍDAS'!$B$7:$B$300,"&lt;=" &amp; 'SAÍDAS'!$B314,'SAÍDAS'!$C$7:$C$300,'SAÍDAS'!$C314)</f>
        <v>0</v>
      </c>
      <c r="J314" s="129">
        <f t="shared" si="1"/>
        <v>0</v>
      </c>
      <c r="K314" s="61"/>
    </row>
    <row r="315" ht="15.75" customHeight="1">
      <c r="B315" s="132"/>
      <c r="C315" s="104"/>
      <c r="D315" s="104"/>
      <c r="E315" s="104"/>
      <c r="F315" s="133"/>
      <c r="G315" s="131"/>
      <c r="H315" s="127">
        <f>'SAÍDAS'!$D315-'SAÍDAS'!$E315</f>
        <v>0</v>
      </c>
      <c r="I315" s="128">
        <f>SUMIFS(ENTRADAS!$E$7:$E$1000,ENTRADAS!$B$7:$B$1000,"&lt;=" &amp; 'SAÍDAS'!$B315,ENTRADAS!$C$7:$C$1000,'SAÍDAS'!$C315)-SUMIFS('SAÍDAS'!$H$7:$H$300,'SAÍDAS'!$B$7:$B$300,"&lt;=" &amp; 'SAÍDAS'!$B315,'SAÍDAS'!$C$7:$C$300,'SAÍDAS'!$C315)</f>
        <v>0</v>
      </c>
      <c r="J315" s="129">
        <f t="shared" si="1"/>
        <v>0</v>
      </c>
      <c r="K315" s="61"/>
    </row>
    <row r="316" ht="15.75" customHeight="1">
      <c r="B316" s="132"/>
      <c r="C316" s="104"/>
      <c r="D316" s="104"/>
      <c r="E316" s="104"/>
      <c r="F316" s="133"/>
      <c r="G316" s="131"/>
      <c r="H316" s="127">
        <f>'SAÍDAS'!$D316-'SAÍDAS'!$E316</f>
        <v>0</v>
      </c>
      <c r="I316" s="128">
        <f>SUMIFS(ENTRADAS!$E$7:$E$1000,ENTRADAS!$B$7:$B$1000,"&lt;=" &amp; 'SAÍDAS'!$B316,ENTRADAS!$C$7:$C$1000,'SAÍDAS'!$C316)-SUMIFS('SAÍDAS'!$H$7:$H$300,'SAÍDAS'!$B$7:$B$300,"&lt;=" &amp; 'SAÍDAS'!$B316,'SAÍDAS'!$C$7:$C$300,'SAÍDAS'!$C316)</f>
        <v>0</v>
      </c>
      <c r="J316" s="129">
        <f t="shared" si="1"/>
        <v>0</v>
      </c>
      <c r="K316" s="61"/>
    </row>
    <row r="317" ht="15.75" customHeight="1">
      <c r="B317" s="132"/>
      <c r="C317" s="104"/>
      <c r="D317" s="104"/>
      <c r="E317" s="104"/>
      <c r="F317" s="133"/>
      <c r="G317" s="131"/>
      <c r="H317" s="127">
        <f>'SAÍDAS'!$D317-'SAÍDAS'!$E317</f>
        <v>0</v>
      </c>
      <c r="I317" s="128">
        <f>SUMIFS(ENTRADAS!$E$7:$E$1000,ENTRADAS!$B$7:$B$1000,"&lt;=" &amp; 'SAÍDAS'!$B317,ENTRADAS!$C$7:$C$1000,'SAÍDAS'!$C317)-SUMIFS('SAÍDAS'!$H$7:$H$300,'SAÍDAS'!$B$7:$B$300,"&lt;=" &amp; 'SAÍDAS'!$B317,'SAÍDAS'!$C$7:$C$300,'SAÍDAS'!$C317)</f>
        <v>0</v>
      </c>
      <c r="J317" s="129">
        <f t="shared" si="1"/>
        <v>0</v>
      </c>
      <c r="K317" s="61"/>
    </row>
    <row r="318" ht="15.75" customHeight="1">
      <c r="B318" s="132"/>
      <c r="C318" s="104"/>
      <c r="D318" s="104"/>
      <c r="E318" s="104"/>
      <c r="F318" s="133"/>
      <c r="G318" s="131"/>
      <c r="H318" s="127">
        <f>'SAÍDAS'!$D318-'SAÍDAS'!$E318</f>
        <v>0</v>
      </c>
      <c r="I318" s="128">
        <f>SUMIFS(ENTRADAS!$E$7:$E$1000,ENTRADAS!$B$7:$B$1000,"&lt;=" &amp; 'SAÍDAS'!$B318,ENTRADAS!$C$7:$C$1000,'SAÍDAS'!$C318)-SUMIFS('SAÍDAS'!$H$7:$H$300,'SAÍDAS'!$B$7:$B$300,"&lt;=" &amp; 'SAÍDAS'!$B318,'SAÍDAS'!$C$7:$C$300,'SAÍDAS'!$C318)</f>
        <v>0</v>
      </c>
      <c r="J318" s="129">
        <f t="shared" si="1"/>
        <v>0</v>
      </c>
      <c r="K318" s="61"/>
    </row>
    <row r="319" ht="15.75" customHeight="1">
      <c r="B319" s="132"/>
      <c r="C319" s="104"/>
      <c r="D319" s="104"/>
      <c r="E319" s="104"/>
      <c r="F319" s="133"/>
      <c r="G319" s="131"/>
      <c r="H319" s="127">
        <f>'SAÍDAS'!$D319-'SAÍDAS'!$E319</f>
        <v>0</v>
      </c>
      <c r="I319" s="128">
        <f>SUMIFS(ENTRADAS!$E$7:$E$1000,ENTRADAS!$B$7:$B$1000,"&lt;=" &amp; 'SAÍDAS'!$B319,ENTRADAS!$C$7:$C$1000,'SAÍDAS'!$C319)-SUMIFS('SAÍDAS'!$H$7:$H$300,'SAÍDAS'!$B$7:$B$300,"&lt;=" &amp; 'SAÍDAS'!$B319,'SAÍDAS'!$C$7:$C$300,'SAÍDAS'!$C319)</f>
        <v>0</v>
      </c>
      <c r="J319" s="129">
        <f t="shared" si="1"/>
        <v>0</v>
      </c>
      <c r="K319" s="61"/>
    </row>
    <row r="320" ht="15.75" customHeight="1">
      <c r="B320" s="132"/>
      <c r="C320" s="104"/>
      <c r="D320" s="104"/>
      <c r="E320" s="104"/>
      <c r="F320" s="133"/>
      <c r="G320" s="131"/>
      <c r="H320" s="127">
        <f>'SAÍDAS'!$D320-'SAÍDAS'!$E320</f>
        <v>0</v>
      </c>
      <c r="I320" s="128">
        <f>SUMIFS(ENTRADAS!$E$7:$E$1000,ENTRADAS!$B$7:$B$1000,"&lt;=" &amp; 'SAÍDAS'!$B320,ENTRADAS!$C$7:$C$1000,'SAÍDAS'!$C320)-SUMIFS('SAÍDAS'!$H$7:$H$300,'SAÍDAS'!$B$7:$B$300,"&lt;=" &amp; 'SAÍDAS'!$B320,'SAÍDAS'!$C$7:$C$300,'SAÍDAS'!$C320)</f>
        <v>0</v>
      </c>
      <c r="J320" s="129">
        <f t="shared" si="1"/>
        <v>0</v>
      </c>
      <c r="K320" s="61"/>
    </row>
    <row r="321" ht="15.75" customHeight="1">
      <c r="B321" s="132"/>
      <c r="C321" s="104"/>
      <c r="D321" s="104"/>
      <c r="E321" s="104"/>
      <c r="F321" s="133"/>
      <c r="G321" s="131"/>
      <c r="H321" s="127">
        <f>'SAÍDAS'!$D321-'SAÍDAS'!$E321</f>
        <v>0</v>
      </c>
      <c r="I321" s="128">
        <f>SUMIFS(ENTRADAS!$E$7:$E$1000,ENTRADAS!$B$7:$B$1000,"&lt;=" &amp; 'SAÍDAS'!$B321,ENTRADAS!$C$7:$C$1000,'SAÍDAS'!$C321)-SUMIFS('SAÍDAS'!$H$7:$H$300,'SAÍDAS'!$B$7:$B$300,"&lt;=" &amp; 'SAÍDAS'!$B321,'SAÍDAS'!$C$7:$C$300,'SAÍDAS'!$C321)</f>
        <v>0</v>
      </c>
      <c r="J321" s="129">
        <f t="shared" si="1"/>
        <v>0</v>
      </c>
      <c r="K321" s="61"/>
    </row>
    <row r="322" ht="15.75" customHeight="1">
      <c r="B322" s="132"/>
      <c r="C322" s="104"/>
      <c r="D322" s="104"/>
      <c r="E322" s="104"/>
      <c r="F322" s="133"/>
      <c r="G322" s="131"/>
      <c r="H322" s="127">
        <f>'SAÍDAS'!$D322-'SAÍDAS'!$E322</f>
        <v>0</v>
      </c>
      <c r="I322" s="128">
        <f>SUMIFS(ENTRADAS!$E$7:$E$1000,ENTRADAS!$B$7:$B$1000,"&lt;=" &amp; 'SAÍDAS'!$B322,ENTRADAS!$C$7:$C$1000,'SAÍDAS'!$C322)-SUMIFS('SAÍDAS'!$H$7:$H$300,'SAÍDAS'!$B$7:$B$300,"&lt;=" &amp; 'SAÍDAS'!$B322,'SAÍDAS'!$C$7:$C$300,'SAÍDAS'!$C322)</f>
        <v>0</v>
      </c>
      <c r="J322" s="129">
        <f t="shared" si="1"/>
        <v>0</v>
      </c>
      <c r="K322" s="61"/>
    </row>
    <row r="323" ht="15.75" customHeight="1">
      <c r="B323" s="132"/>
      <c r="C323" s="104"/>
      <c r="D323" s="104"/>
      <c r="E323" s="104"/>
      <c r="F323" s="133"/>
      <c r="G323" s="131"/>
      <c r="H323" s="127">
        <f>'SAÍDAS'!$D323-'SAÍDAS'!$E323</f>
        <v>0</v>
      </c>
      <c r="I323" s="128">
        <f>SUMIFS(ENTRADAS!$E$7:$E$1000,ENTRADAS!$B$7:$B$1000,"&lt;=" &amp; 'SAÍDAS'!$B323,ENTRADAS!$C$7:$C$1000,'SAÍDAS'!$C323)-SUMIFS('SAÍDAS'!$H$7:$H$300,'SAÍDAS'!$B$7:$B$300,"&lt;=" &amp; 'SAÍDAS'!$B323,'SAÍDAS'!$C$7:$C$300,'SAÍDAS'!$C323)</f>
        <v>0</v>
      </c>
      <c r="J323" s="129">
        <f t="shared" si="1"/>
        <v>0</v>
      </c>
      <c r="K323" s="61"/>
    </row>
    <row r="324" ht="15.75" customHeight="1">
      <c r="B324" s="132"/>
      <c r="C324" s="104"/>
      <c r="D324" s="104"/>
      <c r="E324" s="104"/>
      <c r="F324" s="133"/>
      <c r="G324" s="131"/>
      <c r="H324" s="127">
        <f>'SAÍDAS'!$D324-'SAÍDAS'!$E324</f>
        <v>0</v>
      </c>
      <c r="I324" s="128">
        <f>SUMIFS(ENTRADAS!$E$7:$E$1000,ENTRADAS!$B$7:$B$1000,"&lt;=" &amp; 'SAÍDAS'!$B324,ENTRADAS!$C$7:$C$1000,'SAÍDAS'!$C324)-SUMIFS('SAÍDAS'!$H$7:$H$300,'SAÍDAS'!$B$7:$B$300,"&lt;=" &amp; 'SAÍDAS'!$B324,'SAÍDAS'!$C$7:$C$300,'SAÍDAS'!$C324)</f>
        <v>0</v>
      </c>
      <c r="J324" s="129">
        <f t="shared" si="1"/>
        <v>0</v>
      </c>
      <c r="K324" s="61"/>
    </row>
    <row r="325" ht="15.75" customHeight="1">
      <c r="B325" s="132"/>
      <c r="C325" s="104"/>
      <c r="D325" s="104"/>
      <c r="E325" s="104"/>
      <c r="F325" s="133"/>
      <c r="G325" s="131"/>
      <c r="H325" s="127">
        <f>'SAÍDAS'!$D325-'SAÍDAS'!$E325</f>
        <v>0</v>
      </c>
      <c r="I325" s="128">
        <f>SUMIFS(ENTRADAS!$E$7:$E$1000,ENTRADAS!$B$7:$B$1000,"&lt;=" &amp; 'SAÍDAS'!$B325,ENTRADAS!$C$7:$C$1000,'SAÍDAS'!$C325)-SUMIFS('SAÍDAS'!$H$7:$H$300,'SAÍDAS'!$B$7:$B$300,"&lt;=" &amp; 'SAÍDAS'!$B325,'SAÍDAS'!$C$7:$C$300,'SAÍDAS'!$C325)</f>
        <v>0</v>
      </c>
      <c r="J325" s="129">
        <f t="shared" si="1"/>
        <v>0</v>
      </c>
      <c r="K325" s="61"/>
    </row>
    <row r="326" ht="15.75" customHeight="1">
      <c r="B326" s="132"/>
      <c r="C326" s="104"/>
      <c r="D326" s="104"/>
      <c r="E326" s="104"/>
      <c r="F326" s="133"/>
      <c r="G326" s="131"/>
      <c r="H326" s="127">
        <f>'SAÍDAS'!$D326-'SAÍDAS'!$E326</f>
        <v>0</v>
      </c>
      <c r="I326" s="128">
        <f>SUMIFS(ENTRADAS!$E$7:$E$1000,ENTRADAS!$B$7:$B$1000,"&lt;=" &amp; 'SAÍDAS'!$B326,ENTRADAS!$C$7:$C$1000,'SAÍDAS'!$C326)-SUMIFS('SAÍDAS'!$H$7:$H$300,'SAÍDAS'!$B$7:$B$300,"&lt;=" &amp; 'SAÍDAS'!$B326,'SAÍDAS'!$C$7:$C$300,'SAÍDAS'!$C326)</f>
        <v>0</v>
      </c>
      <c r="J326" s="129">
        <f t="shared" si="1"/>
        <v>0</v>
      </c>
      <c r="K326" s="61"/>
    </row>
    <row r="327" ht="15.75" customHeight="1">
      <c r="B327" s="132"/>
      <c r="C327" s="104"/>
      <c r="D327" s="104"/>
      <c r="E327" s="104"/>
      <c r="F327" s="133"/>
      <c r="G327" s="131"/>
      <c r="H327" s="127">
        <f>'SAÍDAS'!$D327-'SAÍDAS'!$E327</f>
        <v>0</v>
      </c>
      <c r="I327" s="128">
        <f>SUMIFS(ENTRADAS!$E$7:$E$1000,ENTRADAS!$B$7:$B$1000,"&lt;=" &amp; 'SAÍDAS'!$B327,ENTRADAS!$C$7:$C$1000,'SAÍDAS'!$C327)-SUMIFS('SAÍDAS'!$H$7:$H$300,'SAÍDAS'!$B$7:$B$300,"&lt;=" &amp; 'SAÍDAS'!$B327,'SAÍDAS'!$C$7:$C$300,'SAÍDAS'!$C327)</f>
        <v>0</v>
      </c>
      <c r="J327" s="129">
        <f t="shared" si="1"/>
        <v>0</v>
      </c>
      <c r="K327" s="61"/>
    </row>
    <row r="328" ht="15.75" customHeight="1">
      <c r="B328" s="132"/>
      <c r="C328" s="104"/>
      <c r="D328" s="104"/>
      <c r="E328" s="104"/>
      <c r="F328" s="133"/>
      <c r="G328" s="131"/>
      <c r="H328" s="127">
        <f>'SAÍDAS'!$D328-'SAÍDAS'!$E328</f>
        <v>0</v>
      </c>
      <c r="I328" s="128">
        <f>SUMIFS(ENTRADAS!$E$7:$E$1000,ENTRADAS!$B$7:$B$1000,"&lt;=" &amp; 'SAÍDAS'!$B328,ENTRADAS!$C$7:$C$1000,'SAÍDAS'!$C328)-SUMIFS('SAÍDAS'!$H$7:$H$300,'SAÍDAS'!$B$7:$B$300,"&lt;=" &amp; 'SAÍDAS'!$B328,'SAÍDAS'!$C$7:$C$300,'SAÍDAS'!$C328)</f>
        <v>0</v>
      </c>
      <c r="J328" s="129">
        <f t="shared" si="1"/>
        <v>0</v>
      </c>
      <c r="K328" s="61"/>
    </row>
    <row r="329" ht="15.75" customHeight="1">
      <c r="B329" s="132"/>
      <c r="C329" s="104"/>
      <c r="D329" s="104"/>
      <c r="E329" s="104"/>
      <c r="F329" s="133"/>
      <c r="G329" s="131"/>
      <c r="H329" s="127">
        <f>'SAÍDAS'!$D329-'SAÍDAS'!$E329</f>
        <v>0</v>
      </c>
      <c r="I329" s="128">
        <f>SUMIFS(ENTRADAS!$E$7:$E$1000,ENTRADAS!$B$7:$B$1000,"&lt;=" &amp; 'SAÍDAS'!$B329,ENTRADAS!$C$7:$C$1000,'SAÍDAS'!$C329)-SUMIFS('SAÍDAS'!$H$7:$H$300,'SAÍDAS'!$B$7:$B$300,"&lt;=" &amp; 'SAÍDAS'!$B329,'SAÍDAS'!$C$7:$C$300,'SAÍDAS'!$C329)</f>
        <v>0</v>
      </c>
      <c r="J329" s="129">
        <f t="shared" si="1"/>
        <v>0</v>
      </c>
      <c r="K329" s="61"/>
    </row>
    <row r="330" ht="15.75" customHeight="1">
      <c r="B330" s="134"/>
      <c r="C330" s="107"/>
      <c r="D330" s="107"/>
      <c r="E330" s="107"/>
      <c r="F330" s="135"/>
      <c r="G330" s="136"/>
      <c r="H330" s="137">
        <f>'SAÍDAS'!$D330-'SAÍDAS'!$E330</f>
        <v>0</v>
      </c>
      <c r="I330" s="138">
        <f>SUMIFS(ENTRADAS!$E$7:$E$1000,ENTRADAS!$B$7:$B$1000,"&lt;=" &amp; 'SAÍDAS'!$B330,ENTRADAS!$C$7:$C$1000,'SAÍDAS'!$C330)-SUMIFS('SAÍDAS'!$H$7:$H$300,'SAÍDAS'!$B$7:$B$300,"&lt;=" &amp; 'SAÍDAS'!$B330,'SAÍDAS'!$C$7:$C$300,'SAÍDAS'!$C330)</f>
        <v>0</v>
      </c>
      <c r="J330" s="139">
        <f t="shared" si="1"/>
        <v>0</v>
      </c>
      <c r="K330" s="61"/>
    </row>
    <row r="331" ht="15.75" customHeight="1">
      <c r="B331" s="140"/>
      <c r="F331" s="140"/>
      <c r="G331" s="141"/>
      <c r="I331" s="71"/>
      <c r="J331" s="71"/>
    </row>
    <row r="332" ht="15.75" customHeight="1">
      <c r="B332" s="140"/>
      <c r="F332" s="140"/>
      <c r="G332" s="142"/>
    </row>
    <row r="333" ht="15.75" customHeight="1">
      <c r="B333" s="140"/>
      <c r="F333" s="140"/>
      <c r="G333" s="142"/>
    </row>
    <row r="334" ht="15.75" customHeight="1">
      <c r="B334" s="140"/>
      <c r="F334" s="140"/>
      <c r="G334" s="142"/>
    </row>
    <row r="335" ht="15.75" customHeight="1">
      <c r="B335" s="140"/>
      <c r="F335" s="140"/>
      <c r="G335" s="142"/>
    </row>
    <row r="336" ht="15.75" customHeight="1">
      <c r="B336" s="140"/>
      <c r="F336" s="140"/>
      <c r="G336" s="142"/>
    </row>
    <row r="337" ht="15.75" customHeight="1">
      <c r="B337" s="140"/>
      <c r="F337" s="140"/>
      <c r="G337" s="142"/>
    </row>
    <row r="338" ht="15.75" customHeight="1">
      <c r="B338" s="140"/>
      <c r="F338" s="140"/>
      <c r="G338" s="142"/>
    </row>
    <row r="339" ht="15.75" customHeight="1">
      <c r="B339" s="140"/>
      <c r="F339" s="140"/>
      <c r="G339" s="142"/>
    </row>
    <row r="340" ht="15.75" customHeight="1">
      <c r="B340" s="140"/>
      <c r="F340" s="140"/>
      <c r="G340" s="142"/>
    </row>
    <row r="341" ht="15.75" customHeight="1">
      <c r="B341" s="140"/>
      <c r="F341" s="140"/>
      <c r="G341" s="142"/>
    </row>
    <row r="342" ht="15.75" customHeight="1">
      <c r="B342" s="140"/>
      <c r="F342" s="140"/>
      <c r="G342" s="142"/>
    </row>
    <row r="343" ht="15.75" customHeight="1">
      <c r="B343" s="140"/>
      <c r="F343" s="140"/>
      <c r="G343" s="142"/>
    </row>
    <row r="344" ht="15.75" customHeight="1">
      <c r="B344" s="140"/>
      <c r="F344" s="140"/>
      <c r="G344" s="142"/>
    </row>
    <row r="345" ht="15.75" customHeight="1">
      <c r="B345" s="140"/>
      <c r="F345" s="140"/>
      <c r="G345" s="142"/>
    </row>
    <row r="346" ht="15.75" customHeight="1">
      <c r="B346" s="140"/>
      <c r="F346" s="140"/>
      <c r="G346" s="142"/>
    </row>
    <row r="347" ht="15.75" customHeight="1">
      <c r="B347" s="140"/>
      <c r="F347" s="140"/>
      <c r="G347" s="142"/>
    </row>
    <row r="348" ht="15.75" customHeight="1">
      <c r="B348" s="140"/>
      <c r="F348" s="140"/>
      <c r="G348" s="142"/>
    </row>
    <row r="349" ht="15.75" customHeight="1">
      <c r="B349" s="140"/>
      <c r="F349" s="140"/>
      <c r="G349" s="142"/>
    </row>
    <row r="350" ht="15.75" customHeight="1">
      <c r="B350" s="140"/>
      <c r="F350" s="140"/>
      <c r="G350" s="142"/>
    </row>
    <row r="351" ht="15.75" customHeight="1">
      <c r="B351" s="140"/>
      <c r="F351" s="140"/>
      <c r="G351" s="142"/>
    </row>
    <row r="352" ht="15.75" customHeight="1">
      <c r="B352" s="140"/>
      <c r="F352" s="140"/>
      <c r="G352" s="142"/>
    </row>
    <row r="353" ht="15.75" customHeight="1">
      <c r="B353" s="140"/>
      <c r="F353" s="140"/>
      <c r="G353" s="142"/>
    </row>
    <row r="354" ht="15.75" customHeight="1">
      <c r="B354" s="140"/>
      <c r="F354" s="140"/>
      <c r="G354" s="142"/>
    </row>
    <row r="355" ht="15.75" customHeight="1">
      <c r="B355" s="140"/>
      <c r="F355" s="140"/>
      <c r="G355" s="142"/>
    </row>
    <row r="356" ht="15.75" customHeight="1">
      <c r="B356" s="140"/>
      <c r="F356" s="140"/>
      <c r="G356" s="142"/>
    </row>
    <row r="357" ht="15.75" customHeight="1">
      <c r="B357" s="140"/>
      <c r="F357" s="140"/>
      <c r="G357" s="142"/>
    </row>
    <row r="358" ht="15.75" customHeight="1">
      <c r="B358" s="140"/>
      <c r="F358" s="140"/>
      <c r="G358" s="142"/>
    </row>
    <row r="359" ht="15.75" customHeight="1">
      <c r="B359" s="140"/>
      <c r="F359" s="140"/>
      <c r="G359" s="142"/>
    </row>
    <row r="360" ht="15.75" customHeight="1">
      <c r="B360" s="140"/>
      <c r="F360" s="140"/>
      <c r="G360" s="142"/>
    </row>
    <row r="361" ht="15.75" customHeight="1">
      <c r="B361" s="140"/>
      <c r="F361" s="140"/>
      <c r="G361" s="142"/>
    </row>
    <row r="362" ht="15.75" customHeight="1">
      <c r="B362" s="140"/>
      <c r="F362" s="140"/>
      <c r="G362" s="142"/>
    </row>
    <row r="363" ht="15.75" customHeight="1">
      <c r="B363" s="140"/>
      <c r="F363" s="140"/>
      <c r="G363" s="142"/>
    </row>
    <row r="364" ht="15.75" customHeight="1">
      <c r="B364" s="140"/>
      <c r="F364" s="140"/>
      <c r="G364" s="142"/>
    </row>
    <row r="365" ht="15.75" customHeight="1">
      <c r="B365" s="140"/>
      <c r="F365" s="140"/>
      <c r="G365" s="142"/>
    </row>
    <row r="366" ht="15.75" customHeight="1">
      <c r="B366" s="140"/>
      <c r="F366" s="140"/>
      <c r="G366" s="142"/>
    </row>
    <row r="367" ht="15.75" customHeight="1">
      <c r="B367" s="140"/>
      <c r="F367" s="140"/>
      <c r="G367" s="142"/>
    </row>
    <row r="368" ht="15.75" customHeight="1">
      <c r="B368" s="140"/>
      <c r="F368" s="140"/>
      <c r="G368" s="142"/>
    </row>
    <row r="369" ht="15.75" customHeight="1">
      <c r="B369" s="140"/>
      <c r="F369" s="140"/>
      <c r="G369" s="142"/>
    </row>
    <row r="370" ht="15.75" customHeight="1">
      <c r="B370" s="140"/>
      <c r="F370" s="140"/>
      <c r="G370" s="142"/>
    </row>
    <row r="371" ht="15.75" customHeight="1">
      <c r="B371" s="140"/>
      <c r="F371" s="140"/>
      <c r="G371" s="142"/>
    </row>
    <row r="372" ht="15.75" customHeight="1">
      <c r="B372" s="140"/>
      <c r="F372" s="140"/>
      <c r="G372" s="142"/>
    </row>
    <row r="373" ht="15.75" customHeight="1">
      <c r="B373" s="140"/>
      <c r="F373" s="140"/>
      <c r="G373" s="142"/>
    </row>
    <row r="374" ht="15.75" customHeight="1">
      <c r="B374" s="140"/>
      <c r="F374" s="140"/>
      <c r="G374" s="142"/>
    </row>
    <row r="375" ht="15.75" customHeight="1">
      <c r="B375" s="140"/>
      <c r="F375" s="140"/>
      <c r="G375" s="142"/>
    </row>
    <row r="376" ht="15.75" customHeight="1">
      <c r="B376" s="140"/>
      <c r="F376" s="140"/>
      <c r="G376" s="142"/>
    </row>
    <row r="377" ht="15.75" customHeight="1">
      <c r="B377" s="140"/>
      <c r="F377" s="140"/>
      <c r="G377" s="142"/>
    </row>
    <row r="378" ht="15.75" customHeight="1">
      <c r="B378" s="140"/>
      <c r="F378" s="140"/>
      <c r="G378" s="142"/>
    </row>
    <row r="379" ht="15.75" customHeight="1">
      <c r="B379" s="140"/>
      <c r="F379" s="140"/>
      <c r="G379" s="142"/>
    </row>
    <row r="380" ht="15.75" customHeight="1">
      <c r="B380" s="140"/>
      <c r="F380" s="140"/>
      <c r="G380" s="142"/>
    </row>
    <row r="381" ht="15.75" customHeight="1">
      <c r="B381" s="140"/>
      <c r="F381" s="140"/>
      <c r="G381" s="142"/>
    </row>
    <row r="382" ht="15.75" customHeight="1">
      <c r="B382" s="140"/>
      <c r="F382" s="140"/>
      <c r="G382" s="142"/>
    </row>
    <row r="383" ht="15.75" customHeight="1">
      <c r="B383" s="140"/>
      <c r="F383" s="140"/>
      <c r="G383" s="142"/>
    </row>
    <row r="384" ht="15.75" customHeight="1">
      <c r="B384" s="140"/>
      <c r="F384" s="140"/>
      <c r="G384" s="142"/>
    </row>
    <row r="385" ht="15.75" customHeight="1">
      <c r="B385" s="140"/>
      <c r="F385" s="140"/>
      <c r="G385" s="142"/>
    </row>
    <row r="386" ht="15.75" customHeight="1">
      <c r="B386" s="140"/>
      <c r="F386" s="140"/>
      <c r="G386" s="142"/>
    </row>
    <row r="387" ht="15.75" customHeight="1">
      <c r="B387" s="140"/>
      <c r="F387" s="140"/>
      <c r="G387" s="142"/>
    </row>
    <row r="388" ht="15.75" customHeight="1">
      <c r="B388" s="140"/>
      <c r="F388" s="140"/>
      <c r="G388" s="142"/>
    </row>
    <row r="389" ht="15.75" customHeight="1">
      <c r="B389" s="140"/>
      <c r="F389" s="140"/>
      <c r="G389" s="142"/>
    </row>
    <row r="390" ht="15.75" customHeight="1">
      <c r="B390" s="140"/>
      <c r="F390" s="140"/>
      <c r="G390" s="142"/>
    </row>
    <row r="391" ht="15.75" customHeight="1">
      <c r="B391" s="140"/>
      <c r="F391" s="140"/>
      <c r="G391" s="142"/>
    </row>
    <row r="392" ht="15.75" customHeight="1">
      <c r="B392" s="140"/>
      <c r="F392" s="140"/>
      <c r="G392" s="142"/>
    </row>
    <row r="393" ht="15.75" customHeight="1">
      <c r="B393" s="140"/>
      <c r="F393" s="140"/>
      <c r="G393" s="142"/>
    </row>
    <row r="394" ht="15.75" customHeight="1">
      <c r="B394" s="140"/>
      <c r="F394" s="140"/>
      <c r="G394" s="142"/>
    </row>
    <row r="395" ht="15.75" customHeight="1">
      <c r="B395" s="140"/>
      <c r="F395" s="140"/>
      <c r="G395" s="142"/>
    </row>
    <row r="396" ht="15.75" customHeight="1">
      <c r="B396" s="140"/>
      <c r="F396" s="140"/>
      <c r="G396" s="142"/>
    </row>
    <row r="397" ht="15.75" customHeight="1">
      <c r="B397" s="140"/>
      <c r="F397" s="140"/>
      <c r="G397" s="142"/>
    </row>
    <row r="398" ht="15.75" customHeight="1">
      <c r="B398" s="140"/>
      <c r="F398" s="140"/>
      <c r="G398" s="142"/>
    </row>
    <row r="399" ht="15.75" customHeight="1">
      <c r="B399" s="140"/>
      <c r="F399" s="140"/>
      <c r="G399" s="142"/>
    </row>
    <row r="400" ht="15.75" customHeight="1">
      <c r="B400" s="140"/>
      <c r="F400" s="140"/>
      <c r="G400" s="142"/>
    </row>
    <row r="401" ht="15.75" customHeight="1">
      <c r="B401" s="140"/>
      <c r="F401" s="140"/>
      <c r="G401" s="142"/>
    </row>
    <row r="402" ht="15.75" customHeight="1">
      <c r="B402" s="140"/>
      <c r="F402" s="140"/>
      <c r="G402" s="142"/>
    </row>
    <row r="403" ht="15.75" customHeight="1">
      <c r="B403" s="140"/>
      <c r="F403" s="140"/>
      <c r="G403" s="142"/>
    </row>
    <row r="404" ht="15.75" customHeight="1">
      <c r="B404" s="140"/>
      <c r="F404" s="140"/>
      <c r="G404" s="142"/>
    </row>
    <row r="405" ht="15.75" customHeight="1">
      <c r="B405" s="140"/>
      <c r="F405" s="140"/>
      <c r="G405" s="142"/>
    </row>
    <row r="406" ht="15.75" customHeight="1">
      <c r="B406" s="140"/>
      <c r="F406" s="140"/>
      <c r="G406" s="142"/>
    </row>
    <row r="407" ht="15.75" customHeight="1">
      <c r="B407" s="140"/>
      <c r="F407" s="140"/>
      <c r="G407" s="142"/>
    </row>
    <row r="408" ht="15.75" customHeight="1">
      <c r="B408" s="140"/>
      <c r="F408" s="140"/>
      <c r="G408" s="142"/>
    </row>
    <row r="409" ht="15.75" customHeight="1">
      <c r="B409" s="140"/>
      <c r="F409" s="140"/>
      <c r="G409" s="142"/>
    </row>
    <row r="410" ht="15.75" customHeight="1">
      <c r="B410" s="140"/>
      <c r="F410" s="140"/>
      <c r="G410" s="142"/>
    </row>
    <row r="411" ht="15.75" customHeight="1">
      <c r="B411" s="140"/>
      <c r="F411" s="140"/>
      <c r="G411" s="142"/>
    </row>
    <row r="412" ht="15.75" customHeight="1">
      <c r="B412" s="140"/>
      <c r="F412" s="140"/>
      <c r="G412" s="142"/>
    </row>
    <row r="413" ht="15.75" customHeight="1">
      <c r="B413" s="140"/>
      <c r="F413" s="140"/>
      <c r="G413" s="142"/>
    </row>
    <row r="414" ht="15.75" customHeight="1">
      <c r="B414" s="140"/>
      <c r="F414" s="140"/>
      <c r="G414" s="142"/>
    </row>
    <row r="415" ht="15.75" customHeight="1">
      <c r="B415" s="140"/>
      <c r="F415" s="140"/>
      <c r="G415" s="142"/>
    </row>
    <row r="416" ht="15.75" customHeight="1">
      <c r="B416" s="140"/>
      <c r="F416" s="140"/>
      <c r="G416" s="142"/>
    </row>
    <row r="417" ht="15.75" customHeight="1">
      <c r="B417" s="140"/>
      <c r="F417" s="140"/>
      <c r="G417" s="142"/>
    </row>
    <row r="418" ht="15.75" customHeight="1">
      <c r="B418" s="140"/>
      <c r="F418" s="140"/>
      <c r="G418" s="142"/>
    </row>
    <row r="419" ht="15.75" customHeight="1">
      <c r="B419" s="140"/>
      <c r="F419" s="140"/>
      <c r="G419" s="142"/>
    </row>
    <row r="420" ht="15.75" customHeight="1">
      <c r="B420" s="140"/>
      <c r="F420" s="140"/>
      <c r="G420" s="142"/>
    </row>
    <row r="421" ht="15.75" customHeight="1">
      <c r="B421" s="140"/>
      <c r="F421" s="140"/>
      <c r="G421" s="142"/>
    </row>
    <row r="422" ht="15.75" customHeight="1">
      <c r="B422" s="140"/>
      <c r="F422" s="140"/>
      <c r="G422" s="142"/>
    </row>
    <row r="423" ht="15.75" customHeight="1">
      <c r="B423" s="140"/>
      <c r="F423" s="140"/>
      <c r="G423" s="142"/>
    </row>
    <row r="424" ht="15.75" customHeight="1">
      <c r="B424" s="140"/>
      <c r="F424" s="140"/>
      <c r="G424" s="142"/>
    </row>
    <row r="425" ht="15.75" customHeight="1">
      <c r="B425" s="140"/>
      <c r="F425" s="140"/>
      <c r="G425" s="142"/>
    </row>
    <row r="426" ht="15.75" customHeight="1">
      <c r="B426" s="140"/>
      <c r="F426" s="140"/>
      <c r="G426" s="142"/>
    </row>
    <row r="427" ht="15.75" customHeight="1">
      <c r="B427" s="140"/>
      <c r="F427" s="140"/>
      <c r="G427" s="142"/>
    </row>
    <row r="428" ht="15.75" customHeight="1">
      <c r="B428" s="140"/>
      <c r="F428" s="140"/>
      <c r="G428" s="142"/>
    </row>
    <row r="429" ht="15.75" customHeight="1">
      <c r="B429" s="140"/>
      <c r="F429" s="140"/>
      <c r="G429" s="142"/>
    </row>
    <row r="430" ht="15.75" customHeight="1">
      <c r="B430" s="140"/>
      <c r="F430" s="140"/>
      <c r="G430" s="142"/>
    </row>
    <row r="431" ht="15.75" customHeight="1">
      <c r="B431" s="140"/>
      <c r="F431" s="140"/>
      <c r="G431" s="142"/>
    </row>
    <row r="432" ht="15.75" customHeight="1">
      <c r="B432" s="140"/>
      <c r="F432" s="140"/>
      <c r="G432" s="142"/>
    </row>
    <row r="433" ht="15.75" customHeight="1">
      <c r="B433" s="140"/>
      <c r="F433" s="140"/>
      <c r="G433" s="142"/>
    </row>
    <row r="434" ht="15.75" customHeight="1">
      <c r="B434" s="140"/>
      <c r="F434" s="140"/>
      <c r="G434" s="142"/>
    </row>
    <row r="435" ht="15.75" customHeight="1">
      <c r="B435" s="140"/>
      <c r="F435" s="140"/>
      <c r="G435" s="142"/>
    </row>
    <row r="436" ht="15.75" customHeight="1">
      <c r="B436" s="140"/>
      <c r="F436" s="140"/>
      <c r="G436" s="142"/>
    </row>
    <row r="437" ht="15.75" customHeight="1">
      <c r="B437" s="140"/>
      <c r="F437" s="140"/>
      <c r="G437" s="142"/>
    </row>
    <row r="438" ht="15.75" customHeight="1">
      <c r="B438" s="140"/>
      <c r="F438" s="140"/>
      <c r="G438" s="142"/>
    </row>
    <row r="439" ht="15.75" customHeight="1">
      <c r="B439" s="140"/>
      <c r="F439" s="140"/>
      <c r="G439" s="142"/>
    </row>
    <row r="440" ht="15.75" customHeight="1">
      <c r="B440" s="140"/>
      <c r="F440" s="140"/>
      <c r="G440" s="142"/>
    </row>
    <row r="441" ht="15.75" customHeight="1">
      <c r="B441" s="140"/>
      <c r="F441" s="140"/>
      <c r="G441" s="142"/>
    </row>
    <row r="442" ht="15.75" customHeight="1">
      <c r="B442" s="140"/>
      <c r="F442" s="140"/>
      <c r="G442" s="142"/>
    </row>
    <row r="443" ht="15.75" customHeight="1">
      <c r="B443" s="140"/>
      <c r="F443" s="140"/>
      <c r="G443" s="142"/>
    </row>
    <row r="444" ht="15.75" customHeight="1">
      <c r="B444" s="140"/>
      <c r="F444" s="140"/>
      <c r="G444" s="142"/>
    </row>
    <row r="445" ht="15.75" customHeight="1">
      <c r="B445" s="140"/>
      <c r="F445" s="140"/>
      <c r="G445" s="142"/>
    </row>
    <row r="446" ht="15.75" customHeight="1">
      <c r="B446" s="140"/>
      <c r="F446" s="140"/>
      <c r="G446" s="142"/>
    </row>
    <row r="447" ht="15.75" customHeight="1">
      <c r="B447" s="140"/>
      <c r="F447" s="140"/>
      <c r="G447" s="142"/>
    </row>
    <row r="448" ht="15.75" customHeight="1">
      <c r="B448" s="140"/>
      <c r="F448" s="140"/>
      <c r="G448" s="142"/>
    </row>
    <row r="449" ht="15.75" customHeight="1">
      <c r="B449" s="140"/>
      <c r="F449" s="140"/>
      <c r="G449" s="142"/>
    </row>
    <row r="450" ht="15.75" customHeight="1">
      <c r="B450" s="140"/>
      <c r="F450" s="140"/>
      <c r="G450" s="142"/>
    </row>
    <row r="451" ht="15.75" customHeight="1">
      <c r="B451" s="140"/>
      <c r="F451" s="140"/>
      <c r="G451" s="142"/>
    </row>
    <row r="452" ht="15.75" customHeight="1">
      <c r="B452" s="140"/>
      <c r="F452" s="140"/>
      <c r="G452" s="142"/>
    </row>
    <row r="453" ht="15.75" customHeight="1">
      <c r="B453" s="140"/>
      <c r="F453" s="140"/>
      <c r="G453" s="142"/>
    </row>
    <row r="454" ht="15.75" customHeight="1">
      <c r="B454" s="140"/>
      <c r="F454" s="140"/>
      <c r="G454" s="142"/>
    </row>
    <row r="455" ht="15.75" customHeight="1">
      <c r="B455" s="140"/>
      <c r="F455" s="140"/>
      <c r="G455" s="142"/>
    </row>
    <row r="456" ht="15.75" customHeight="1">
      <c r="B456" s="140"/>
      <c r="F456" s="140"/>
      <c r="G456" s="142"/>
    </row>
    <row r="457" ht="15.75" customHeight="1">
      <c r="B457" s="140"/>
      <c r="F457" s="140"/>
      <c r="G457" s="142"/>
    </row>
    <row r="458" ht="15.75" customHeight="1">
      <c r="B458" s="140"/>
      <c r="F458" s="140"/>
      <c r="G458" s="142"/>
    </row>
    <row r="459" ht="15.75" customHeight="1">
      <c r="B459" s="140"/>
      <c r="F459" s="140"/>
      <c r="G459" s="142"/>
    </row>
    <row r="460" ht="15.75" customHeight="1">
      <c r="B460" s="140"/>
      <c r="F460" s="140"/>
      <c r="G460" s="142"/>
    </row>
    <row r="461" ht="15.75" customHeight="1">
      <c r="B461" s="140"/>
      <c r="F461" s="140"/>
      <c r="G461" s="142"/>
    </row>
    <row r="462" ht="15.75" customHeight="1">
      <c r="B462" s="140"/>
      <c r="F462" s="140"/>
      <c r="G462" s="142"/>
    </row>
    <row r="463" ht="15.75" customHeight="1">
      <c r="B463" s="140"/>
      <c r="F463" s="140"/>
      <c r="G463" s="142"/>
    </row>
    <row r="464" ht="15.75" customHeight="1">
      <c r="B464" s="140"/>
      <c r="F464" s="140"/>
      <c r="G464" s="142"/>
    </row>
    <row r="465" ht="15.75" customHeight="1">
      <c r="B465" s="140"/>
      <c r="F465" s="140"/>
      <c r="G465" s="142"/>
    </row>
    <row r="466" ht="15.75" customHeight="1">
      <c r="B466" s="140"/>
      <c r="F466" s="140"/>
      <c r="G466" s="142"/>
    </row>
    <row r="467" ht="15.75" customHeight="1">
      <c r="B467" s="140"/>
      <c r="F467" s="140"/>
      <c r="G467" s="142"/>
    </row>
    <row r="468" ht="15.75" customHeight="1">
      <c r="B468" s="140"/>
      <c r="F468" s="140"/>
      <c r="G468" s="142"/>
    </row>
    <row r="469" ht="15.75" customHeight="1">
      <c r="B469" s="140"/>
      <c r="F469" s="140"/>
      <c r="G469" s="142"/>
    </row>
    <row r="470" ht="15.75" customHeight="1">
      <c r="B470" s="140"/>
      <c r="F470" s="140"/>
      <c r="G470" s="142"/>
    </row>
    <row r="471" ht="15.75" customHeight="1">
      <c r="B471" s="140"/>
      <c r="F471" s="140"/>
      <c r="G471" s="142"/>
    </row>
    <row r="472" ht="15.75" customHeight="1">
      <c r="B472" s="140"/>
      <c r="F472" s="140"/>
      <c r="G472" s="142"/>
    </row>
    <row r="473" ht="15.75" customHeight="1">
      <c r="B473" s="140"/>
      <c r="F473" s="140"/>
      <c r="G473" s="142"/>
    </row>
    <row r="474" ht="15.75" customHeight="1">
      <c r="B474" s="140"/>
      <c r="F474" s="140"/>
      <c r="G474" s="142"/>
    </row>
    <row r="475" ht="15.75" customHeight="1">
      <c r="B475" s="140"/>
      <c r="F475" s="140"/>
      <c r="G475" s="142"/>
    </row>
    <row r="476" ht="15.75" customHeight="1">
      <c r="B476" s="140"/>
      <c r="F476" s="140"/>
      <c r="G476" s="142"/>
    </row>
    <row r="477" ht="15.75" customHeight="1">
      <c r="B477" s="140"/>
      <c r="F477" s="140"/>
      <c r="G477" s="142"/>
    </row>
    <row r="478" ht="15.75" customHeight="1">
      <c r="B478" s="140"/>
      <c r="F478" s="140"/>
      <c r="G478" s="142"/>
    </row>
    <row r="479" ht="15.75" customHeight="1">
      <c r="B479" s="140"/>
      <c r="F479" s="140"/>
      <c r="G479" s="142"/>
    </row>
    <row r="480" ht="15.75" customHeight="1">
      <c r="B480" s="140"/>
      <c r="F480" s="140"/>
      <c r="G480" s="142"/>
    </row>
    <row r="481" ht="15.75" customHeight="1">
      <c r="B481" s="140"/>
      <c r="F481" s="140"/>
      <c r="G481" s="142"/>
    </row>
    <row r="482" ht="15.75" customHeight="1">
      <c r="B482" s="140"/>
      <c r="F482" s="140"/>
      <c r="G482" s="142"/>
    </row>
    <row r="483" ht="15.75" customHeight="1">
      <c r="B483" s="140"/>
      <c r="F483" s="140"/>
      <c r="G483" s="142"/>
    </row>
    <row r="484" ht="15.75" customHeight="1">
      <c r="B484" s="140"/>
      <c r="F484" s="140"/>
      <c r="G484" s="142"/>
    </row>
    <row r="485" ht="15.75" customHeight="1">
      <c r="B485" s="140"/>
      <c r="F485" s="140"/>
      <c r="G485" s="142"/>
    </row>
    <row r="486" ht="15.75" customHeight="1">
      <c r="B486" s="140"/>
      <c r="F486" s="140"/>
      <c r="G486" s="142"/>
    </row>
    <row r="487" ht="15.75" customHeight="1">
      <c r="B487" s="140"/>
      <c r="F487" s="140"/>
      <c r="G487" s="142"/>
    </row>
    <row r="488" ht="15.75" customHeight="1">
      <c r="B488" s="140"/>
      <c r="F488" s="140"/>
      <c r="G488" s="142"/>
    </row>
    <row r="489" ht="15.75" customHeight="1">
      <c r="B489" s="140"/>
      <c r="F489" s="140"/>
      <c r="G489" s="142"/>
    </row>
    <row r="490" ht="15.75" customHeight="1">
      <c r="B490" s="140"/>
      <c r="F490" s="140"/>
      <c r="G490" s="142"/>
    </row>
    <row r="491" ht="15.75" customHeight="1">
      <c r="B491" s="140"/>
      <c r="F491" s="140"/>
      <c r="G491" s="142"/>
    </row>
    <row r="492" ht="15.75" customHeight="1">
      <c r="B492" s="140"/>
      <c r="F492" s="140"/>
      <c r="G492" s="142"/>
    </row>
    <row r="493" ht="15.75" customHeight="1">
      <c r="B493" s="140"/>
      <c r="F493" s="140"/>
      <c r="G493" s="142"/>
    </row>
    <row r="494" ht="15.75" customHeight="1">
      <c r="B494" s="140"/>
      <c r="F494" s="140"/>
      <c r="G494" s="142"/>
    </row>
    <row r="495" ht="15.75" customHeight="1">
      <c r="B495" s="140"/>
      <c r="F495" s="140"/>
      <c r="G495" s="142"/>
    </row>
    <row r="496" ht="15.75" customHeight="1">
      <c r="B496" s="140"/>
      <c r="F496" s="140"/>
      <c r="G496" s="142"/>
    </row>
    <row r="497" ht="15.75" customHeight="1">
      <c r="B497" s="140"/>
      <c r="F497" s="140"/>
      <c r="G497" s="142"/>
    </row>
    <row r="498" ht="15.75" customHeight="1">
      <c r="B498" s="140"/>
      <c r="F498" s="140"/>
      <c r="G498" s="142"/>
    </row>
    <row r="499" ht="15.75" customHeight="1">
      <c r="B499" s="140"/>
      <c r="F499" s="140"/>
      <c r="G499" s="142"/>
    </row>
    <row r="500" ht="15.75" customHeight="1">
      <c r="B500" s="140"/>
      <c r="F500" s="140"/>
      <c r="G500" s="142"/>
    </row>
    <row r="501" ht="15.75" customHeight="1">
      <c r="B501" s="140"/>
      <c r="F501" s="140"/>
      <c r="G501" s="142"/>
    </row>
    <row r="502" ht="15.75" customHeight="1">
      <c r="B502" s="140"/>
      <c r="F502" s="140"/>
      <c r="G502" s="142"/>
    </row>
    <row r="503" ht="15.75" customHeight="1">
      <c r="B503" s="140"/>
      <c r="F503" s="140"/>
      <c r="G503" s="142"/>
    </row>
    <row r="504" ht="15.75" customHeight="1">
      <c r="B504" s="140"/>
      <c r="F504" s="140"/>
      <c r="G504" s="142"/>
    </row>
    <row r="505" ht="15.75" customHeight="1">
      <c r="B505" s="140"/>
      <c r="F505" s="140"/>
      <c r="G505" s="142"/>
    </row>
    <row r="506" ht="15.75" customHeight="1">
      <c r="B506" s="140"/>
      <c r="F506" s="140"/>
      <c r="G506" s="142"/>
    </row>
    <row r="507" ht="15.75" customHeight="1">
      <c r="B507" s="140"/>
      <c r="F507" s="140"/>
      <c r="G507" s="142"/>
    </row>
    <row r="508" ht="15.75" customHeight="1">
      <c r="B508" s="140"/>
      <c r="F508" s="140"/>
      <c r="G508" s="142"/>
    </row>
    <row r="509" ht="15.75" customHeight="1">
      <c r="B509" s="140"/>
      <c r="F509" s="140"/>
      <c r="G509" s="142"/>
    </row>
    <row r="510" ht="15.75" customHeight="1">
      <c r="B510" s="140"/>
      <c r="F510" s="140"/>
      <c r="G510" s="142"/>
    </row>
    <row r="511" ht="15.75" customHeight="1">
      <c r="B511" s="140"/>
      <c r="F511" s="140"/>
      <c r="G511" s="142"/>
    </row>
    <row r="512" ht="15.75" customHeight="1">
      <c r="B512" s="140"/>
      <c r="F512" s="140"/>
      <c r="G512" s="142"/>
    </row>
    <row r="513" ht="15.75" customHeight="1">
      <c r="B513" s="140"/>
      <c r="F513" s="140"/>
      <c r="G513" s="142"/>
    </row>
    <row r="514" ht="15.75" customHeight="1">
      <c r="B514" s="140"/>
      <c r="F514" s="140"/>
      <c r="G514" s="142"/>
    </row>
    <row r="515" ht="15.75" customHeight="1">
      <c r="B515" s="140"/>
      <c r="F515" s="140"/>
      <c r="G515" s="142"/>
    </row>
    <row r="516" ht="15.75" customHeight="1">
      <c r="B516" s="140"/>
      <c r="F516" s="140"/>
      <c r="G516" s="142"/>
    </row>
    <row r="517" ht="15.75" customHeight="1">
      <c r="B517" s="140"/>
      <c r="F517" s="140"/>
      <c r="G517" s="142"/>
    </row>
    <row r="518" ht="15.75" customHeight="1">
      <c r="B518" s="140"/>
      <c r="F518" s="140"/>
      <c r="G518" s="142"/>
    </row>
    <row r="519" ht="15.75" customHeight="1">
      <c r="B519" s="140"/>
      <c r="F519" s="140"/>
      <c r="G519" s="142"/>
    </row>
    <row r="520" ht="15.75" customHeight="1">
      <c r="B520" s="140"/>
      <c r="F520" s="140"/>
      <c r="G520" s="142"/>
    </row>
    <row r="521" ht="15.75" customHeight="1">
      <c r="B521" s="140"/>
      <c r="F521" s="140"/>
      <c r="G521" s="142"/>
    </row>
    <row r="522" ht="15.75" customHeight="1">
      <c r="B522" s="140"/>
      <c r="F522" s="140"/>
      <c r="G522" s="142"/>
    </row>
    <row r="523" ht="15.75" customHeight="1">
      <c r="B523" s="140"/>
      <c r="F523" s="140"/>
      <c r="G523" s="142"/>
    </row>
    <row r="524" ht="15.75" customHeight="1">
      <c r="B524" s="140"/>
      <c r="F524" s="140"/>
      <c r="G524" s="142"/>
    </row>
    <row r="525" ht="15.75" customHeight="1">
      <c r="B525" s="140"/>
      <c r="F525" s="140"/>
      <c r="G525" s="142"/>
    </row>
    <row r="526" ht="15.75" customHeight="1">
      <c r="B526" s="140"/>
      <c r="F526" s="140"/>
      <c r="G526" s="142"/>
    </row>
    <row r="527" ht="15.75" customHeight="1">
      <c r="B527" s="140"/>
      <c r="F527" s="140"/>
      <c r="G527" s="142"/>
    </row>
    <row r="528" ht="15.75" customHeight="1">
      <c r="B528" s="140"/>
      <c r="F528" s="140"/>
      <c r="G528" s="142"/>
    </row>
    <row r="529" ht="15.75" customHeight="1">
      <c r="B529" s="140"/>
      <c r="F529" s="140"/>
      <c r="G529" s="142"/>
    </row>
    <row r="530" ht="15.75" customHeight="1">
      <c r="B530" s="140"/>
      <c r="F530" s="140"/>
      <c r="G530" s="142"/>
    </row>
    <row r="531" ht="15.75" customHeight="1">
      <c r="B531" s="140"/>
      <c r="F531" s="140"/>
      <c r="G531" s="142"/>
    </row>
    <row r="532" ht="15.75" customHeight="1">
      <c r="B532" s="140"/>
      <c r="F532" s="140"/>
      <c r="G532" s="142"/>
    </row>
    <row r="533" ht="15.75" customHeight="1">
      <c r="B533" s="140"/>
      <c r="F533" s="140"/>
      <c r="G533" s="142"/>
    </row>
    <row r="534" ht="15.75" customHeight="1">
      <c r="B534" s="140"/>
      <c r="F534" s="140"/>
      <c r="G534" s="142"/>
    </row>
    <row r="535" ht="15.75" customHeight="1">
      <c r="B535" s="140"/>
      <c r="F535" s="140"/>
      <c r="G535" s="142"/>
    </row>
    <row r="536" ht="15.75" customHeight="1">
      <c r="B536" s="140"/>
      <c r="F536" s="140"/>
      <c r="G536" s="142"/>
    </row>
    <row r="537" ht="15.75" customHeight="1">
      <c r="B537" s="140"/>
      <c r="F537" s="140"/>
      <c r="G537" s="142"/>
    </row>
    <row r="538" ht="15.75" customHeight="1">
      <c r="B538" s="140"/>
      <c r="F538" s="140"/>
      <c r="G538" s="142"/>
    </row>
    <row r="539" ht="15.75" customHeight="1">
      <c r="B539" s="140"/>
      <c r="F539" s="140"/>
      <c r="G539" s="142"/>
    </row>
    <row r="540" ht="15.75" customHeight="1">
      <c r="B540" s="140"/>
      <c r="F540" s="140"/>
      <c r="G540" s="142"/>
    </row>
    <row r="541" ht="15.75" customHeight="1">
      <c r="B541" s="140"/>
      <c r="F541" s="140"/>
      <c r="G541" s="142"/>
    </row>
    <row r="542" ht="15.75" customHeight="1">
      <c r="B542" s="140"/>
      <c r="F542" s="140"/>
      <c r="G542" s="142"/>
    </row>
    <row r="543" ht="15.75" customHeight="1">
      <c r="B543" s="140"/>
      <c r="F543" s="140"/>
      <c r="G543" s="142"/>
    </row>
    <row r="544" ht="15.75" customHeight="1">
      <c r="B544" s="140"/>
      <c r="F544" s="140"/>
      <c r="G544" s="142"/>
    </row>
    <row r="545" ht="15.75" customHeight="1">
      <c r="B545" s="140"/>
      <c r="F545" s="140"/>
      <c r="G545" s="142"/>
    </row>
    <row r="546" ht="15.75" customHeight="1">
      <c r="B546" s="140"/>
      <c r="F546" s="140"/>
      <c r="G546" s="142"/>
    </row>
    <row r="547" ht="15.75" customHeight="1">
      <c r="B547" s="140"/>
      <c r="F547" s="140"/>
      <c r="G547" s="142"/>
    </row>
    <row r="548" ht="15.75" customHeight="1">
      <c r="B548" s="140"/>
      <c r="F548" s="140"/>
      <c r="G548" s="142"/>
    </row>
    <row r="549" ht="15.75" customHeight="1">
      <c r="B549" s="140"/>
      <c r="F549" s="140"/>
      <c r="G549" s="142"/>
    </row>
    <row r="550" ht="15.75" customHeight="1">
      <c r="B550" s="140"/>
      <c r="F550" s="140"/>
      <c r="G550" s="142"/>
    </row>
    <row r="551" ht="15.75" customHeight="1">
      <c r="B551" s="140"/>
      <c r="F551" s="140"/>
      <c r="G551" s="142"/>
    </row>
    <row r="552" ht="15.75" customHeight="1">
      <c r="B552" s="140"/>
      <c r="F552" s="140"/>
      <c r="G552" s="142"/>
    </row>
    <row r="553" ht="15.75" customHeight="1">
      <c r="B553" s="140"/>
      <c r="F553" s="140"/>
      <c r="G553" s="142"/>
    </row>
    <row r="554" ht="15.75" customHeight="1">
      <c r="B554" s="140"/>
      <c r="F554" s="140"/>
      <c r="G554" s="142"/>
    </row>
    <row r="555" ht="15.75" customHeight="1">
      <c r="B555" s="140"/>
      <c r="F555" s="140"/>
      <c r="G555" s="142"/>
    </row>
    <row r="556" ht="15.75" customHeight="1">
      <c r="B556" s="140"/>
      <c r="F556" s="140"/>
      <c r="G556" s="142"/>
    </row>
    <row r="557" ht="15.75" customHeight="1">
      <c r="B557" s="140"/>
      <c r="F557" s="140"/>
      <c r="G557" s="142"/>
    </row>
    <row r="558" ht="15.75" customHeight="1">
      <c r="B558" s="140"/>
      <c r="F558" s="140"/>
      <c r="G558" s="142"/>
    </row>
    <row r="559" ht="15.75" customHeight="1">
      <c r="B559" s="140"/>
      <c r="F559" s="140"/>
      <c r="G559" s="142"/>
    </row>
    <row r="560" ht="15.75" customHeight="1">
      <c r="B560" s="140"/>
      <c r="F560" s="140"/>
      <c r="G560" s="142"/>
    </row>
    <row r="561" ht="15.75" customHeight="1">
      <c r="B561" s="140"/>
      <c r="F561" s="140"/>
      <c r="G561" s="142"/>
    </row>
    <row r="562" ht="15.75" customHeight="1">
      <c r="B562" s="140"/>
      <c r="F562" s="140"/>
      <c r="G562" s="142"/>
    </row>
    <row r="563" ht="15.75" customHeight="1">
      <c r="B563" s="140"/>
      <c r="F563" s="140"/>
      <c r="G563" s="142"/>
    </row>
    <row r="564" ht="15.75" customHeight="1">
      <c r="B564" s="140"/>
      <c r="F564" s="140"/>
      <c r="G564" s="142"/>
    </row>
    <row r="565" ht="15.75" customHeight="1">
      <c r="B565" s="140"/>
      <c r="F565" s="140"/>
      <c r="G565" s="142"/>
    </row>
    <row r="566" ht="15.75" customHeight="1">
      <c r="B566" s="140"/>
      <c r="F566" s="140"/>
      <c r="G566" s="142"/>
    </row>
    <row r="567" ht="15.75" customHeight="1">
      <c r="B567" s="140"/>
      <c r="F567" s="140"/>
      <c r="G567" s="142"/>
    </row>
    <row r="568" ht="15.75" customHeight="1">
      <c r="B568" s="140"/>
      <c r="F568" s="140"/>
      <c r="G568" s="142"/>
    </row>
    <row r="569" ht="15.75" customHeight="1">
      <c r="B569" s="140"/>
      <c r="F569" s="140"/>
      <c r="G569" s="142"/>
    </row>
    <row r="570" ht="15.75" customHeight="1">
      <c r="B570" s="140"/>
      <c r="F570" s="140"/>
      <c r="G570" s="142"/>
    </row>
    <row r="571" ht="15.75" customHeight="1">
      <c r="B571" s="140"/>
      <c r="F571" s="140"/>
      <c r="G571" s="142"/>
    </row>
    <row r="572" ht="15.75" customHeight="1">
      <c r="B572" s="140"/>
      <c r="F572" s="140"/>
      <c r="G572" s="142"/>
    </row>
    <row r="573" ht="15.75" customHeight="1">
      <c r="B573" s="140"/>
      <c r="F573" s="140"/>
      <c r="G573" s="142"/>
    </row>
    <row r="574" ht="15.75" customHeight="1">
      <c r="B574" s="140"/>
      <c r="F574" s="140"/>
      <c r="G574" s="142"/>
    </row>
    <row r="575" ht="15.75" customHeight="1">
      <c r="B575" s="140"/>
      <c r="F575" s="140"/>
      <c r="G575" s="142"/>
    </row>
    <row r="576" ht="15.75" customHeight="1">
      <c r="B576" s="140"/>
      <c r="F576" s="140"/>
      <c r="G576" s="142"/>
    </row>
    <row r="577" ht="15.75" customHeight="1">
      <c r="B577" s="140"/>
      <c r="F577" s="140"/>
      <c r="G577" s="142"/>
    </row>
    <row r="578" ht="15.75" customHeight="1">
      <c r="B578" s="140"/>
      <c r="F578" s="140"/>
      <c r="G578" s="142"/>
    </row>
    <row r="579" ht="15.75" customHeight="1">
      <c r="B579" s="140"/>
      <c r="F579" s="140"/>
      <c r="G579" s="142"/>
    </row>
    <row r="580" ht="15.75" customHeight="1">
      <c r="B580" s="140"/>
      <c r="F580" s="140"/>
      <c r="G580" s="142"/>
    </row>
    <row r="581" ht="15.75" customHeight="1">
      <c r="B581" s="140"/>
      <c r="F581" s="140"/>
      <c r="G581" s="142"/>
    </row>
    <row r="582" ht="15.75" customHeight="1">
      <c r="B582" s="140"/>
      <c r="F582" s="140"/>
      <c r="G582" s="142"/>
    </row>
    <row r="583" ht="15.75" customHeight="1">
      <c r="B583" s="140"/>
      <c r="F583" s="140"/>
      <c r="G583" s="142"/>
    </row>
    <row r="584" ht="15.75" customHeight="1">
      <c r="B584" s="140"/>
      <c r="F584" s="140"/>
      <c r="G584" s="142"/>
    </row>
    <row r="585" ht="15.75" customHeight="1">
      <c r="B585" s="140"/>
      <c r="F585" s="140"/>
      <c r="G585" s="142"/>
    </row>
    <row r="586" ht="15.75" customHeight="1">
      <c r="B586" s="140"/>
      <c r="F586" s="140"/>
      <c r="G586" s="142"/>
    </row>
    <row r="587" ht="15.75" customHeight="1">
      <c r="B587" s="140"/>
      <c r="F587" s="140"/>
      <c r="G587" s="142"/>
    </row>
    <row r="588" ht="15.75" customHeight="1">
      <c r="B588" s="140"/>
      <c r="F588" s="140"/>
      <c r="G588" s="142"/>
    </row>
    <row r="589" ht="15.75" customHeight="1">
      <c r="B589" s="140"/>
      <c r="F589" s="140"/>
      <c r="G589" s="142"/>
    </row>
    <row r="590" ht="15.75" customHeight="1">
      <c r="B590" s="140"/>
      <c r="F590" s="140"/>
      <c r="G590" s="142"/>
    </row>
    <row r="591" ht="15.75" customHeight="1">
      <c r="B591" s="140"/>
      <c r="F591" s="140"/>
      <c r="G591" s="142"/>
    </row>
    <row r="592" ht="15.75" customHeight="1">
      <c r="B592" s="140"/>
      <c r="F592" s="140"/>
      <c r="G592" s="142"/>
    </row>
    <row r="593" ht="15.75" customHeight="1">
      <c r="B593" s="140"/>
      <c r="F593" s="140"/>
      <c r="G593" s="142"/>
    </row>
    <row r="594" ht="15.75" customHeight="1">
      <c r="B594" s="140"/>
      <c r="F594" s="140"/>
      <c r="G594" s="142"/>
    </row>
    <row r="595" ht="15.75" customHeight="1">
      <c r="B595" s="140"/>
      <c r="F595" s="140"/>
      <c r="G595" s="142"/>
    </row>
    <row r="596" ht="15.75" customHeight="1">
      <c r="B596" s="140"/>
      <c r="F596" s="140"/>
      <c r="G596" s="142"/>
    </row>
    <row r="597" ht="15.75" customHeight="1">
      <c r="B597" s="140"/>
      <c r="F597" s="140"/>
      <c r="G597" s="142"/>
    </row>
    <row r="598" ht="15.75" customHeight="1">
      <c r="B598" s="140"/>
      <c r="F598" s="140"/>
      <c r="G598" s="142"/>
    </row>
    <row r="599" ht="15.75" customHeight="1">
      <c r="B599" s="140"/>
      <c r="F599" s="140"/>
      <c r="G599" s="142"/>
    </row>
    <row r="600" ht="15.75" customHeight="1">
      <c r="B600" s="140"/>
      <c r="F600" s="140"/>
      <c r="G600" s="142"/>
    </row>
    <row r="601" ht="15.75" customHeight="1">
      <c r="B601" s="140"/>
      <c r="F601" s="140"/>
      <c r="G601" s="142"/>
    </row>
    <row r="602" ht="15.75" customHeight="1">
      <c r="B602" s="140"/>
      <c r="F602" s="140"/>
      <c r="G602" s="142"/>
    </row>
    <row r="603" ht="15.75" customHeight="1">
      <c r="B603" s="140"/>
      <c r="F603" s="140"/>
      <c r="G603" s="142"/>
    </row>
    <row r="604" ht="15.75" customHeight="1">
      <c r="B604" s="140"/>
      <c r="F604" s="140"/>
      <c r="G604" s="142"/>
    </row>
    <row r="605" ht="15.75" customHeight="1">
      <c r="B605" s="140"/>
      <c r="F605" s="140"/>
      <c r="G605" s="142"/>
    </row>
    <row r="606" ht="15.75" customHeight="1">
      <c r="B606" s="140"/>
      <c r="F606" s="140"/>
      <c r="G606" s="142"/>
    </row>
    <row r="607" ht="15.75" customHeight="1">
      <c r="B607" s="140"/>
      <c r="F607" s="140"/>
      <c r="G607" s="142"/>
    </row>
    <row r="608" ht="15.75" customHeight="1">
      <c r="B608" s="140"/>
      <c r="F608" s="140"/>
      <c r="G608" s="142"/>
    </row>
    <row r="609" ht="15.75" customHeight="1">
      <c r="B609" s="140"/>
      <c r="F609" s="140"/>
      <c r="G609" s="142"/>
    </row>
    <row r="610" ht="15.75" customHeight="1">
      <c r="B610" s="140"/>
      <c r="F610" s="140"/>
      <c r="G610" s="142"/>
    </row>
    <row r="611" ht="15.75" customHeight="1">
      <c r="B611" s="140"/>
      <c r="F611" s="140"/>
      <c r="G611" s="142"/>
    </row>
    <row r="612" ht="15.75" customHeight="1">
      <c r="B612" s="140"/>
      <c r="F612" s="140"/>
      <c r="G612" s="142"/>
    </row>
    <row r="613" ht="15.75" customHeight="1">
      <c r="B613" s="140"/>
      <c r="F613" s="140"/>
      <c r="G613" s="142"/>
    </row>
    <row r="614" ht="15.75" customHeight="1">
      <c r="B614" s="140"/>
      <c r="F614" s="140"/>
      <c r="G614" s="142"/>
    </row>
    <row r="615" ht="15.75" customHeight="1">
      <c r="B615" s="140"/>
      <c r="F615" s="140"/>
      <c r="G615" s="142"/>
    </row>
    <row r="616" ht="15.75" customHeight="1">
      <c r="B616" s="140"/>
      <c r="F616" s="140"/>
      <c r="G616" s="142"/>
    </row>
    <row r="617" ht="15.75" customHeight="1">
      <c r="B617" s="140"/>
      <c r="F617" s="140"/>
      <c r="G617" s="142"/>
    </row>
    <row r="618" ht="15.75" customHeight="1">
      <c r="B618" s="140"/>
      <c r="F618" s="140"/>
      <c r="G618" s="142"/>
    </row>
    <row r="619" ht="15.75" customHeight="1">
      <c r="B619" s="140"/>
      <c r="F619" s="140"/>
      <c r="G619" s="142"/>
    </row>
    <row r="620" ht="15.75" customHeight="1">
      <c r="B620" s="140"/>
      <c r="F620" s="140"/>
      <c r="G620" s="142"/>
    </row>
    <row r="621" ht="15.75" customHeight="1">
      <c r="B621" s="140"/>
      <c r="F621" s="140"/>
      <c r="G621" s="142"/>
    </row>
    <row r="622" ht="15.75" customHeight="1">
      <c r="B622" s="140"/>
      <c r="F622" s="140"/>
      <c r="G622" s="142"/>
    </row>
    <row r="623" ht="15.75" customHeight="1">
      <c r="B623" s="140"/>
      <c r="F623" s="140"/>
      <c r="G623" s="142"/>
    </row>
    <row r="624" ht="15.75" customHeight="1">
      <c r="B624" s="140"/>
      <c r="F624" s="140"/>
      <c r="G624" s="142"/>
    </row>
    <row r="625" ht="15.75" customHeight="1">
      <c r="B625" s="140"/>
      <c r="F625" s="140"/>
      <c r="G625" s="142"/>
    </row>
    <row r="626" ht="15.75" customHeight="1">
      <c r="B626" s="140"/>
      <c r="F626" s="140"/>
      <c r="G626" s="142"/>
    </row>
    <row r="627" ht="15.75" customHeight="1">
      <c r="B627" s="140"/>
      <c r="F627" s="140"/>
      <c r="G627" s="142"/>
    </row>
    <row r="628" ht="15.75" customHeight="1">
      <c r="B628" s="140"/>
      <c r="F628" s="140"/>
      <c r="G628" s="142"/>
    </row>
    <row r="629" ht="15.75" customHeight="1">
      <c r="B629" s="140"/>
      <c r="F629" s="140"/>
      <c r="G629" s="142"/>
    </row>
    <row r="630" ht="15.75" customHeight="1">
      <c r="B630" s="140"/>
      <c r="F630" s="140"/>
      <c r="G630" s="142"/>
    </row>
    <row r="631" ht="15.75" customHeight="1">
      <c r="B631" s="140"/>
      <c r="F631" s="140"/>
      <c r="G631" s="142"/>
    </row>
    <row r="632" ht="15.75" customHeight="1">
      <c r="B632" s="140"/>
      <c r="F632" s="140"/>
      <c r="G632" s="142"/>
    </row>
    <row r="633" ht="15.75" customHeight="1">
      <c r="B633" s="140"/>
      <c r="F633" s="140"/>
      <c r="G633" s="142"/>
    </row>
    <row r="634" ht="15.75" customHeight="1">
      <c r="B634" s="140"/>
      <c r="F634" s="140"/>
      <c r="G634" s="142"/>
    </row>
    <row r="635" ht="15.75" customHeight="1">
      <c r="B635" s="140"/>
      <c r="F635" s="140"/>
      <c r="G635" s="142"/>
    </row>
    <row r="636" ht="15.75" customHeight="1">
      <c r="B636" s="140"/>
      <c r="F636" s="140"/>
      <c r="G636" s="142"/>
    </row>
    <row r="637" ht="15.75" customHeight="1">
      <c r="B637" s="140"/>
      <c r="F637" s="140"/>
      <c r="G637" s="142"/>
    </row>
    <row r="638" ht="15.75" customHeight="1">
      <c r="B638" s="140"/>
      <c r="F638" s="140"/>
      <c r="G638" s="142"/>
    </row>
    <row r="639" ht="15.75" customHeight="1">
      <c r="B639" s="140"/>
      <c r="F639" s="140"/>
      <c r="G639" s="142"/>
    </row>
    <row r="640" ht="15.75" customHeight="1">
      <c r="B640" s="140"/>
      <c r="F640" s="140"/>
      <c r="G640" s="142"/>
    </row>
    <row r="641" ht="15.75" customHeight="1">
      <c r="B641" s="140"/>
      <c r="F641" s="140"/>
      <c r="G641" s="142"/>
    </row>
    <row r="642" ht="15.75" customHeight="1">
      <c r="B642" s="140"/>
      <c r="F642" s="140"/>
      <c r="G642" s="142"/>
    </row>
    <row r="643" ht="15.75" customHeight="1">
      <c r="B643" s="140"/>
      <c r="F643" s="140"/>
      <c r="G643" s="142"/>
    </row>
    <row r="644" ht="15.75" customHeight="1">
      <c r="B644" s="140"/>
      <c r="F644" s="140"/>
      <c r="G644" s="142"/>
    </row>
    <row r="645" ht="15.75" customHeight="1">
      <c r="B645" s="140"/>
      <c r="F645" s="140"/>
      <c r="G645" s="142"/>
    </row>
    <row r="646" ht="15.75" customHeight="1">
      <c r="B646" s="140"/>
      <c r="F646" s="140"/>
      <c r="G646" s="142"/>
    </row>
    <row r="647" ht="15.75" customHeight="1">
      <c r="B647" s="140"/>
      <c r="F647" s="140"/>
      <c r="G647" s="142"/>
    </row>
    <row r="648" ht="15.75" customHeight="1">
      <c r="B648" s="140"/>
      <c r="F648" s="140"/>
      <c r="G648" s="142"/>
    </row>
    <row r="649" ht="15.75" customHeight="1">
      <c r="B649" s="140"/>
      <c r="F649" s="140"/>
      <c r="G649" s="142"/>
    </row>
    <row r="650" ht="15.75" customHeight="1">
      <c r="B650" s="140"/>
      <c r="F650" s="140"/>
      <c r="G650" s="142"/>
    </row>
    <row r="651" ht="15.75" customHeight="1">
      <c r="B651" s="140"/>
      <c r="F651" s="140"/>
      <c r="G651" s="142"/>
    </row>
    <row r="652" ht="15.75" customHeight="1">
      <c r="B652" s="140"/>
      <c r="F652" s="140"/>
      <c r="G652" s="142"/>
    </row>
    <row r="653" ht="15.75" customHeight="1">
      <c r="B653" s="140"/>
      <c r="F653" s="140"/>
      <c r="G653" s="142"/>
    </row>
    <row r="654" ht="15.75" customHeight="1">
      <c r="B654" s="140"/>
      <c r="F654" s="140"/>
      <c r="G654" s="142"/>
    </row>
    <row r="655" ht="15.75" customHeight="1">
      <c r="B655" s="140"/>
      <c r="F655" s="140"/>
      <c r="G655" s="142"/>
    </row>
    <row r="656" ht="15.75" customHeight="1">
      <c r="B656" s="140"/>
      <c r="F656" s="140"/>
      <c r="G656" s="142"/>
    </row>
    <row r="657" ht="15.75" customHeight="1">
      <c r="B657" s="140"/>
      <c r="F657" s="140"/>
      <c r="G657" s="142"/>
    </row>
    <row r="658" ht="15.75" customHeight="1">
      <c r="B658" s="140"/>
      <c r="F658" s="140"/>
      <c r="G658" s="142"/>
    </row>
    <row r="659" ht="15.75" customHeight="1">
      <c r="B659" s="140"/>
      <c r="F659" s="140"/>
      <c r="G659" s="142"/>
    </row>
    <row r="660" ht="15.75" customHeight="1">
      <c r="B660" s="140"/>
      <c r="F660" s="140"/>
      <c r="G660" s="142"/>
    </row>
    <row r="661" ht="15.75" customHeight="1">
      <c r="B661" s="140"/>
      <c r="F661" s="140"/>
      <c r="G661" s="142"/>
    </row>
    <row r="662" ht="15.75" customHeight="1">
      <c r="B662" s="140"/>
      <c r="F662" s="140"/>
      <c r="G662" s="142"/>
    </row>
    <row r="663" ht="15.75" customHeight="1">
      <c r="B663" s="140"/>
      <c r="F663" s="140"/>
      <c r="G663" s="142"/>
    </row>
    <row r="664" ht="15.75" customHeight="1">
      <c r="B664" s="140"/>
      <c r="F664" s="140"/>
      <c r="G664" s="142"/>
    </row>
    <row r="665" ht="15.75" customHeight="1">
      <c r="B665" s="140"/>
      <c r="F665" s="140"/>
      <c r="G665" s="142"/>
    </row>
    <row r="666" ht="15.75" customHeight="1">
      <c r="B666" s="140"/>
      <c r="F666" s="140"/>
      <c r="G666" s="142"/>
    </row>
    <row r="667" ht="15.75" customHeight="1">
      <c r="B667" s="140"/>
      <c r="F667" s="140"/>
      <c r="G667" s="142"/>
    </row>
    <row r="668" ht="15.75" customHeight="1">
      <c r="B668" s="140"/>
      <c r="F668" s="140"/>
      <c r="G668" s="142"/>
    </row>
    <row r="669" ht="15.75" customHeight="1">
      <c r="B669" s="140"/>
      <c r="F669" s="140"/>
      <c r="G669" s="142"/>
    </row>
    <row r="670" ht="15.75" customHeight="1">
      <c r="B670" s="140"/>
      <c r="F670" s="140"/>
      <c r="G670" s="142"/>
    </row>
    <row r="671" ht="15.75" customHeight="1">
      <c r="B671" s="140"/>
      <c r="F671" s="140"/>
      <c r="G671" s="142"/>
    </row>
    <row r="672" ht="15.75" customHeight="1">
      <c r="B672" s="140"/>
      <c r="F672" s="140"/>
      <c r="G672" s="142"/>
    </row>
    <row r="673" ht="15.75" customHeight="1">
      <c r="B673" s="140"/>
      <c r="F673" s="140"/>
      <c r="G673" s="142"/>
    </row>
    <row r="674" ht="15.75" customHeight="1">
      <c r="B674" s="140"/>
      <c r="F674" s="140"/>
      <c r="G674" s="142"/>
    </row>
    <row r="675" ht="15.75" customHeight="1">
      <c r="B675" s="140"/>
      <c r="F675" s="140"/>
      <c r="G675" s="142"/>
    </row>
    <row r="676" ht="15.75" customHeight="1">
      <c r="B676" s="140"/>
      <c r="F676" s="140"/>
      <c r="G676" s="142"/>
    </row>
    <row r="677" ht="15.75" customHeight="1">
      <c r="B677" s="140"/>
      <c r="F677" s="140"/>
      <c r="G677" s="142"/>
    </row>
    <row r="678" ht="15.75" customHeight="1">
      <c r="B678" s="140"/>
      <c r="F678" s="140"/>
      <c r="G678" s="142"/>
    </row>
    <row r="679" ht="15.75" customHeight="1">
      <c r="B679" s="140"/>
      <c r="F679" s="140"/>
      <c r="G679" s="142"/>
    </row>
    <row r="680" ht="15.75" customHeight="1">
      <c r="B680" s="140"/>
      <c r="F680" s="140"/>
      <c r="G680" s="142"/>
    </row>
    <row r="681" ht="15.75" customHeight="1">
      <c r="B681" s="140"/>
      <c r="F681" s="140"/>
      <c r="G681" s="142"/>
    </row>
    <row r="682" ht="15.75" customHeight="1">
      <c r="B682" s="140"/>
      <c r="F682" s="140"/>
      <c r="G682" s="142"/>
    </row>
    <row r="683" ht="15.75" customHeight="1">
      <c r="B683" s="140"/>
      <c r="F683" s="140"/>
      <c r="G683" s="142"/>
    </row>
    <row r="684" ht="15.75" customHeight="1">
      <c r="B684" s="140"/>
      <c r="F684" s="140"/>
      <c r="G684" s="142"/>
    </row>
    <row r="685" ht="15.75" customHeight="1">
      <c r="B685" s="140"/>
      <c r="F685" s="140"/>
      <c r="G685" s="142"/>
    </row>
    <row r="686" ht="15.75" customHeight="1">
      <c r="B686" s="140"/>
      <c r="F686" s="140"/>
      <c r="G686" s="142"/>
    </row>
    <row r="687" ht="15.75" customHeight="1">
      <c r="B687" s="140"/>
      <c r="F687" s="140"/>
      <c r="G687" s="142"/>
    </row>
    <row r="688" ht="15.75" customHeight="1">
      <c r="B688" s="140"/>
      <c r="F688" s="140"/>
      <c r="G688" s="142"/>
    </row>
    <row r="689" ht="15.75" customHeight="1">
      <c r="B689" s="140"/>
      <c r="F689" s="140"/>
      <c r="G689" s="142"/>
    </row>
    <row r="690" ht="15.75" customHeight="1">
      <c r="B690" s="140"/>
      <c r="F690" s="140"/>
      <c r="G690" s="142"/>
    </row>
    <row r="691" ht="15.75" customHeight="1">
      <c r="B691" s="140"/>
      <c r="F691" s="140"/>
      <c r="G691" s="142"/>
    </row>
    <row r="692" ht="15.75" customHeight="1">
      <c r="B692" s="140"/>
      <c r="F692" s="140"/>
      <c r="G692" s="142"/>
    </row>
    <row r="693" ht="15.75" customHeight="1">
      <c r="B693" s="140"/>
      <c r="F693" s="140"/>
      <c r="G693" s="142"/>
    </row>
    <row r="694" ht="15.75" customHeight="1">
      <c r="B694" s="140"/>
      <c r="F694" s="140"/>
      <c r="G694" s="142"/>
    </row>
    <row r="695" ht="15.75" customHeight="1">
      <c r="B695" s="140"/>
      <c r="F695" s="140"/>
      <c r="G695" s="142"/>
    </row>
    <row r="696" ht="15.75" customHeight="1">
      <c r="B696" s="140"/>
      <c r="F696" s="140"/>
      <c r="G696" s="142"/>
    </row>
    <row r="697" ht="15.75" customHeight="1">
      <c r="B697" s="140"/>
      <c r="F697" s="140"/>
      <c r="G697" s="142"/>
    </row>
    <row r="698" ht="15.75" customHeight="1">
      <c r="B698" s="140"/>
      <c r="F698" s="140"/>
      <c r="G698" s="142"/>
    </row>
    <row r="699" ht="15.75" customHeight="1">
      <c r="B699" s="140"/>
      <c r="F699" s="140"/>
      <c r="G699" s="142"/>
    </row>
    <row r="700" ht="15.75" customHeight="1">
      <c r="B700" s="140"/>
      <c r="F700" s="140"/>
      <c r="G700" s="142"/>
    </row>
    <row r="701" ht="15.75" customHeight="1">
      <c r="B701" s="140"/>
      <c r="F701" s="140"/>
      <c r="G701" s="142"/>
    </row>
    <row r="702" ht="15.75" customHeight="1">
      <c r="B702" s="140"/>
      <c r="F702" s="140"/>
      <c r="G702" s="142"/>
    </row>
    <row r="703" ht="15.75" customHeight="1">
      <c r="B703" s="140"/>
      <c r="F703" s="140"/>
      <c r="G703" s="142"/>
    </row>
    <row r="704" ht="15.75" customHeight="1">
      <c r="B704" s="140"/>
      <c r="F704" s="140"/>
      <c r="G704" s="142"/>
    </row>
    <row r="705" ht="15.75" customHeight="1">
      <c r="B705" s="140"/>
      <c r="F705" s="140"/>
      <c r="G705" s="142"/>
    </row>
    <row r="706" ht="15.75" customHeight="1">
      <c r="B706" s="140"/>
      <c r="F706" s="140"/>
      <c r="G706" s="142"/>
    </row>
    <row r="707" ht="15.75" customHeight="1">
      <c r="B707" s="140"/>
      <c r="F707" s="140"/>
      <c r="G707" s="142"/>
    </row>
    <row r="708" ht="15.75" customHeight="1">
      <c r="B708" s="140"/>
      <c r="F708" s="140"/>
      <c r="G708" s="142"/>
    </row>
    <row r="709" ht="15.75" customHeight="1">
      <c r="B709" s="140"/>
      <c r="F709" s="140"/>
      <c r="G709" s="142"/>
    </row>
    <row r="710" ht="15.75" customHeight="1">
      <c r="B710" s="140"/>
      <c r="F710" s="140"/>
      <c r="G710" s="142"/>
    </row>
    <row r="711" ht="15.75" customHeight="1">
      <c r="B711" s="140"/>
      <c r="F711" s="140"/>
      <c r="G711" s="142"/>
    </row>
    <row r="712" ht="15.75" customHeight="1">
      <c r="B712" s="140"/>
      <c r="F712" s="140"/>
      <c r="G712" s="142"/>
    </row>
    <row r="713" ht="15.75" customHeight="1">
      <c r="B713" s="140"/>
      <c r="F713" s="140"/>
      <c r="G713" s="142"/>
    </row>
    <row r="714" ht="15.75" customHeight="1">
      <c r="B714" s="140"/>
      <c r="F714" s="140"/>
      <c r="G714" s="142"/>
    </row>
    <row r="715" ht="15.75" customHeight="1">
      <c r="B715" s="140"/>
      <c r="F715" s="140"/>
      <c r="G715" s="142"/>
    </row>
    <row r="716" ht="15.75" customHeight="1">
      <c r="B716" s="140"/>
      <c r="F716" s="140"/>
      <c r="G716" s="142"/>
    </row>
    <row r="717" ht="15.75" customHeight="1">
      <c r="B717" s="140"/>
      <c r="F717" s="140"/>
      <c r="G717" s="142"/>
    </row>
    <row r="718" ht="15.75" customHeight="1">
      <c r="B718" s="140"/>
      <c r="F718" s="140"/>
      <c r="G718" s="142"/>
    </row>
    <row r="719" ht="15.75" customHeight="1">
      <c r="B719" s="140"/>
      <c r="F719" s="140"/>
      <c r="G719" s="142"/>
    </row>
    <row r="720" ht="15.75" customHeight="1">
      <c r="B720" s="140"/>
      <c r="F720" s="140"/>
      <c r="G720" s="142"/>
    </row>
    <row r="721" ht="15.75" customHeight="1">
      <c r="B721" s="140"/>
      <c r="F721" s="140"/>
      <c r="G721" s="142"/>
    </row>
    <row r="722" ht="15.75" customHeight="1">
      <c r="B722" s="140"/>
      <c r="F722" s="140"/>
      <c r="G722" s="142"/>
    </row>
    <row r="723" ht="15.75" customHeight="1">
      <c r="B723" s="140"/>
      <c r="F723" s="140"/>
      <c r="G723" s="142"/>
    </row>
    <row r="724" ht="15.75" customHeight="1">
      <c r="B724" s="140"/>
      <c r="F724" s="140"/>
      <c r="G724" s="142"/>
    </row>
    <row r="725" ht="15.75" customHeight="1">
      <c r="B725" s="140"/>
      <c r="F725" s="140"/>
      <c r="G725" s="142"/>
    </row>
    <row r="726" ht="15.75" customHeight="1">
      <c r="B726" s="140"/>
      <c r="F726" s="140"/>
      <c r="G726" s="142"/>
    </row>
    <row r="727" ht="15.75" customHeight="1">
      <c r="B727" s="140"/>
      <c r="F727" s="140"/>
      <c r="G727" s="142"/>
    </row>
    <row r="728" ht="15.75" customHeight="1">
      <c r="B728" s="140"/>
      <c r="F728" s="140"/>
      <c r="G728" s="142"/>
    </row>
    <row r="729" ht="15.75" customHeight="1">
      <c r="B729" s="140"/>
      <c r="F729" s="140"/>
      <c r="G729" s="142"/>
    </row>
    <row r="730" ht="15.75" customHeight="1">
      <c r="B730" s="140"/>
      <c r="F730" s="140"/>
      <c r="G730" s="142"/>
    </row>
    <row r="731" ht="15.75" customHeight="1">
      <c r="B731" s="140"/>
      <c r="F731" s="140"/>
      <c r="G731" s="142"/>
    </row>
    <row r="732" ht="15.75" customHeight="1">
      <c r="B732" s="140"/>
      <c r="F732" s="140"/>
      <c r="G732" s="142"/>
    </row>
    <row r="733" ht="15.75" customHeight="1">
      <c r="B733" s="140"/>
      <c r="F733" s="140"/>
      <c r="G733" s="142"/>
    </row>
    <row r="734" ht="15.75" customHeight="1">
      <c r="B734" s="140"/>
      <c r="F734" s="140"/>
      <c r="G734" s="142"/>
    </row>
    <row r="735" ht="15.75" customHeight="1">
      <c r="B735" s="140"/>
      <c r="F735" s="140"/>
      <c r="G735" s="142"/>
    </row>
    <row r="736" ht="15.75" customHeight="1">
      <c r="B736" s="140"/>
      <c r="F736" s="140"/>
      <c r="G736" s="142"/>
    </row>
    <row r="737" ht="15.75" customHeight="1">
      <c r="B737" s="140"/>
      <c r="F737" s="140"/>
      <c r="G737" s="142"/>
    </row>
    <row r="738" ht="15.75" customHeight="1">
      <c r="B738" s="140"/>
      <c r="F738" s="140"/>
      <c r="G738" s="142"/>
    </row>
    <row r="739" ht="15.75" customHeight="1">
      <c r="B739" s="140"/>
      <c r="F739" s="140"/>
      <c r="G739" s="142"/>
    </row>
    <row r="740" ht="15.75" customHeight="1">
      <c r="B740" s="140"/>
      <c r="F740" s="140"/>
      <c r="G740" s="142"/>
    </row>
    <row r="741" ht="15.75" customHeight="1">
      <c r="B741" s="140"/>
      <c r="F741" s="140"/>
      <c r="G741" s="142"/>
    </row>
    <row r="742" ht="15.75" customHeight="1">
      <c r="B742" s="140"/>
      <c r="F742" s="140"/>
      <c r="G742" s="142"/>
    </row>
    <row r="743" ht="15.75" customHeight="1">
      <c r="B743" s="140"/>
      <c r="F743" s="140"/>
      <c r="G743" s="142"/>
    </row>
    <row r="744" ht="15.75" customHeight="1">
      <c r="B744" s="140"/>
      <c r="F744" s="140"/>
      <c r="G744" s="142"/>
    </row>
    <row r="745" ht="15.75" customHeight="1">
      <c r="B745" s="140"/>
      <c r="F745" s="140"/>
      <c r="G745" s="142"/>
    </row>
    <row r="746" ht="15.75" customHeight="1">
      <c r="B746" s="140"/>
      <c r="F746" s="140"/>
      <c r="G746" s="142"/>
    </row>
    <row r="747" ht="15.75" customHeight="1">
      <c r="B747" s="140"/>
      <c r="F747" s="140"/>
      <c r="G747" s="142"/>
    </row>
    <row r="748" ht="15.75" customHeight="1">
      <c r="B748" s="140"/>
      <c r="F748" s="140"/>
      <c r="G748" s="142"/>
    </row>
    <row r="749" ht="15.75" customHeight="1">
      <c r="B749" s="140"/>
      <c r="F749" s="140"/>
      <c r="G749" s="142"/>
    </row>
    <row r="750" ht="15.75" customHeight="1">
      <c r="B750" s="140"/>
      <c r="F750" s="140"/>
      <c r="G750" s="142"/>
    </row>
    <row r="751" ht="15.75" customHeight="1">
      <c r="B751" s="140"/>
      <c r="F751" s="140"/>
      <c r="G751" s="142"/>
    </row>
    <row r="752" ht="15.75" customHeight="1">
      <c r="B752" s="140"/>
      <c r="F752" s="140"/>
      <c r="G752" s="142"/>
    </row>
    <row r="753" ht="15.75" customHeight="1">
      <c r="B753" s="140"/>
      <c r="F753" s="140"/>
      <c r="G753" s="142"/>
    </row>
    <row r="754" ht="15.75" customHeight="1">
      <c r="B754" s="140"/>
      <c r="F754" s="140"/>
      <c r="G754" s="142"/>
    </row>
    <row r="755" ht="15.75" customHeight="1">
      <c r="B755" s="140"/>
      <c r="F755" s="140"/>
      <c r="G755" s="142"/>
    </row>
    <row r="756" ht="15.75" customHeight="1">
      <c r="B756" s="140"/>
      <c r="F756" s="140"/>
      <c r="G756" s="142"/>
    </row>
    <row r="757" ht="15.75" customHeight="1">
      <c r="B757" s="140"/>
      <c r="F757" s="140"/>
      <c r="G757" s="142"/>
    </row>
    <row r="758" ht="15.75" customHeight="1">
      <c r="B758" s="140"/>
      <c r="F758" s="140"/>
      <c r="G758" s="142"/>
    </row>
    <row r="759" ht="15.75" customHeight="1">
      <c r="B759" s="140"/>
      <c r="F759" s="140"/>
      <c r="G759" s="142"/>
    </row>
    <row r="760" ht="15.75" customHeight="1">
      <c r="B760" s="140"/>
      <c r="F760" s="140"/>
      <c r="G760" s="142"/>
    </row>
    <row r="761" ht="15.75" customHeight="1">
      <c r="B761" s="140"/>
      <c r="F761" s="140"/>
      <c r="G761" s="142"/>
    </row>
    <row r="762" ht="15.75" customHeight="1">
      <c r="B762" s="140"/>
      <c r="F762" s="140"/>
      <c r="G762" s="142"/>
    </row>
    <row r="763" ht="15.75" customHeight="1">
      <c r="B763" s="140"/>
      <c r="F763" s="140"/>
      <c r="G763" s="142"/>
    </row>
    <row r="764" ht="15.75" customHeight="1">
      <c r="B764" s="140"/>
      <c r="F764" s="140"/>
      <c r="G764" s="142"/>
    </row>
    <row r="765" ht="15.75" customHeight="1">
      <c r="B765" s="140"/>
      <c r="F765" s="140"/>
      <c r="G765" s="142"/>
    </row>
    <row r="766" ht="15.75" customHeight="1">
      <c r="B766" s="140"/>
      <c r="F766" s="140"/>
      <c r="G766" s="142"/>
    </row>
    <row r="767" ht="15.75" customHeight="1">
      <c r="B767" s="140"/>
      <c r="F767" s="140"/>
      <c r="G767" s="142"/>
    </row>
    <row r="768" ht="15.75" customHeight="1">
      <c r="B768" s="140"/>
      <c r="F768" s="140"/>
      <c r="G768" s="142"/>
    </row>
    <row r="769" ht="15.75" customHeight="1">
      <c r="B769" s="140"/>
      <c r="F769" s="140"/>
      <c r="G769" s="142"/>
    </row>
    <row r="770" ht="15.75" customHeight="1">
      <c r="B770" s="140"/>
      <c r="F770" s="140"/>
      <c r="G770" s="142"/>
    </row>
    <row r="771" ht="15.75" customHeight="1">
      <c r="B771" s="140"/>
      <c r="F771" s="140"/>
      <c r="G771" s="142"/>
    </row>
    <row r="772" ht="15.75" customHeight="1">
      <c r="B772" s="140"/>
      <c r="F772" s="140"/>
      <c r="G772" s="142"/>
    </row>
    <row r="773" ht="15.75" customHeight="1">
      <c r="B773" s="140"/>
      <c r="F773" s="140"/>
      <c r="G773" s="142"/>
    </row>
    <row r="774" ht="15.75" customHeight="1">
      <c r="B774" s="140"/>
      <c r="F774" s="140"/>
      <c r="G774" s="142"/>
    </row>
    <row r="775" ht="15.75" customHeight="1">
      <c r="B775" s="140"/>
      <c r="F775" s="140"/>
      <c r="G775" s="142"/>
    </row>
    <row r="776" ht="15.75" customHeight="1">
      <c r="B776" s="140"/>
      <c r="F776" s="140"/>
      <c r="G776" s="142"/>
    </row>
    <row r="777" ht="15.75" customHeight="1">
      <c r="B777" s="140"/>
      <c r="F777" s="140"/>
      <c r="G777" s="142"/>
    </row>
    <row r="778" ht="15.75" customHeight="1">
      <c r="B778" s="140"/>
      <c r="F778" s="140"/>
      <c r="G778" s="142"/>
    </row>
    <row r="779" ht="15.75" customHeight="1">
      <c r="B779" s="140"/>
      <c r="F779" s="140"/>
      <c r="G779" s="142"/>
    </row>
    <row r="780" ht="15.75" customHeight="1">
      <c r="B780" s="140"/>
      <c r="F780" s="140"/>
      <c r="G780" s="142"/>
    </row>
    <row r="781" ht="15.75" customHeight="1">
      <c r="B781" s="140"/>
      <c r="F781" s="140"/>
      <c r="G781" s="142"/>
    </row>
    <row r="782" ht="15.75" customHeight="1">
      <c r="B782" s="140"/>
      <c r="F782" s="140"/>
      <c r="G782" s="142"/>
    </row>
    <row r="783" ht="15.75" customHeight="1">
      <c r="B783" s="140"/>
      <c r="F783" s="140"/>
      <c r="G783" s="142"/>
    </row>
    <row r="784" ht="15.75" customHeight="1">
      <c r="B784" s="140"/>
      <c r="F784" s="140"/>
      <c r="G784" s="142"/>
    </row>
    <row r="785" ht="15.75" customHeight="1">
      <c r="B785" s="140"/>
      <c r="F785" s="140"/>
      <c r="G785" s="142"/>
    </row>
    <row r="786" ht="15.75" customHeight="1">
      <c r="B786" s="140"/>
      <c r="F786" s="140"/>
      <c r="G786" s="142"/>
    </row>
    <row r="787" ht="15.75" customHeight="1">
      <c r="B787" s="140"/>
      <c r="F787" s="140"/>
      <c r="G787" s="142"/>
    </row>
    <row r="788" ht="15.75" customHeight="1">
      <c r="B788" s="140"/>
      <c r="F788" s="140"/>
      <c r="G788" s="142"/>
    </row>
    <row r="789" ht="15.75" customHeight="1">
      <c r="B789" s="140"/>
      <c r="F789" s="140"/>
      <c r="G789" s="142"/>
    </row>
    <row r="790" ht="15.75" customHeight="1">
      <c r="B790" s="140"/>
      <c r="F790" s="140"/>
      <c r="G790" s="142"/>
    </row>
    <row r="791" ht="15.75" customHeight="1">
      <c r="B791" s="140"/>
      <c r="F791" s="140"/>
      <c r="G791" s="142"/>
    </row>
    <row r="792" ht="15.75" customHeight="1">
      <c r="B792" s="140"/>
      <c r="F792" s="140"/>
      <c r="G792" s="142"/>
    </row>
    <row r="793" ht="15.75" customHeight="1">
      <c r="B793" s="140"/>
      <c r="F793" s="140"/>
      <c r="G793" s="142"/>
    </row>
    <row r="794" ht="15.75" customHeight="1">
      <c r="B794" s="140"/>
      <c r="F794" s="140"/>
      <c r="G794" s="142"/>
    </row>
    <row r="795" ht="15.75" customHeight="1">
      <c r="B795" s="140"/>
      <c r="F795" s="140"/>
      <c r="G795" s="142"/>
    </row>
    <row r="796" ht="15.75" customHeight="1">
      <c r="B796" s="140"/>
      <c r="F796" s="140"/>
      <c r="G796" s="142"/>
    </row>
    <row r="797" ht="15.75" customHeight="1">
      <c r="B797" s="140"/>
      <c r="F797" s="140"/>
      <c r="G797" s="142"/>
    </row>
    <row r="798" ht="15.75" customHeight="1">
      <c r="B798" s="140"/>
      <c r="F798" s="140"/>
      <c r="G798" s="142"/>
    </row>
    <row r="799" ht="15.75" customHeight="1">
      <c r="B799" s="140"/>
      <c r="F799" s="140"/>
      <c r="G799" s="142"/>
    </row>
    <row r="800" ht="15.75" customHeight="1">
      <c r="B800" s="140"/>
      <c r="F800" s="140"/>
      <c r="G800" s="142"/>
    </row>
    <row r="801" ht="15.75" customHeight="1">
      <c r="B801" s="140"/>
      <c r="F801" s="140"/>
      <c r="G801" s="142"/>
    </row>
    <row r="802" ht="15.75" customHeight="1">
      <c r="B802" s="140"/>
      <c r="F802" s="140"/>
      <c r="G802" s="142"/>
    </row>
    <row r="803" ht="15.75" customHeight="1">
      <c r="B803" s="140"/>
      <c r="F803" s="140"/>
      <c r="G803" s="142"/>
    </row>
    <row r="804" ht="15.75" customHeight="1">
      <c r="B804" s="140"/>
      <c r="F804" s="140"/>
      <c r="G804" s="142"/>
    </row>
    <row r="805" ht="15.75" customHeight="1">
      <c r="B805" s="140"/>
      <c r="F805" s="140"/>
      <c r="G805" s="142"/>
    </row>
    <row r="806" ht="15.75" customHeight="1">
      <c r="B806" s="140"/>
      <c r="F806" s="140"/>
      <c r="G806" s="142"/>
    </row>
    <row r="807" ht="15.75" customHeight="1">
      <c r="B807" s="140"/>
      <c r="F807" s="140"/>
      <c r="G807" s="142"/>
    </row>
    <row r="808" ht="15.75" customHeight="1">
      <c r="B808" s="140"/>
      <c r="F808" s="140"/>
      <c r="G808" s="142"/>
    </row>
    <row r="809" ht="15.75" customHeight="1">
      <c r="B809" s="140"/>
      <c r="F809" s="140"/>
      <c r="G809" s="142"/>
    </row>
    <row r="810" ht="15.75" customHeight="1">
      <c r="B810" s="140"/>
      <c r="F810" s="140"/>
      <c r="G810" s="142"/>
    </row>
    <row r="811" ht="15.75" customHeight="1">
      <c r="B811" s="140"/>
      <c r="F811" s="140"/>
      <c r="G811" s="142"/>
    </row>
    <row r="812" ht="15.75" customHeight="1">
      <c r="B812" s="140"/>
      <c r="F812" s="140"/>
      <c r="G812" s="142"/>
    </row>
    <row r="813" ht="15.75" customHeight="1">
      <c r="B813" s="140"/>
      <c r="F813" s="140"/>
      <c r="G813" s="142"/>
    </row>
    <row r="814" ht="15.75" customHeight="1">
      <c r="B814" s="140"/>
      <c r="F814" s="140"/>
      <c r="G814" s="142"/>
    </row>
    <row r="815" ht="15.75" customHeight="1">
      <c r="B815" s="140"/>
      <c r="F815" s="140"/>
      <c r="G815" s="142"/>
    </row>
    <row r="816" ht="15.75" customHeight="1">
      <c r="B816" s="140"/>
      <c r="F816" s="140"/>
      <c r="G816" s="142"/>
    </row>
    <row r="817" ht="15.75" customHeight="1">
      <c r="B817" s="140"/>
      <c r="F817" s="140"/>
      <c r="G817" s="142"/>
    </row>
    <row r="818" ht="15.75" customHeight="1">
      <c r="B818" s="140"/>
      <c r="F818" s="140"/>
      <c r="G818" s="142"/>
    </row>
    <row r="819" ht="15.75" customHeight="1">
      <c r="B819" s="140"/>
      <c r="F819" s="140"/>
      <c r="G819" s="142"/>
    </row>
    <row r="820" ht="15.75" customHeight="1">
      <c r="B820" s="140"/>
      <c r="F820" s="140"/>
      <c r="G820" s="142"/>
    </row>
    <row r="821" ht="15.75" customHeight="1">
      <c r="B821" s="140"/>
      <c r="F821" s="140"/>
      <c r="G821" s="142"/>
    </row>
    <row r="822" ht="15.75" customHeight="1">
      <c r="B822" s="140"/>
      <c r="F822" s="140"/>
      <c r="G822" s="142"/>
    </row>
    <row r="823" ht="15.75" customHeight="1">
      <c r="B823" s="140"/>
      <c r="F823" s="140"/>
      <c r="G823" s="142"/>
    </row>
    <row r="824" ht="15.75" customHeight="1">
      <c r="B824" s="140"/>
      <c r="F824" s="140"/>
      <c r="G824" s="142"/>
    </row>
    <row r="825" ht="15.75" customHeight="1">
      <c r="B825" s="140"/>
      <c r="F825" s="140"/>
      <c r="G825" s="142"/>
    </row>
    <row r="826" ht="15.75" customHeight="1">
      <c r="B826" s="140"/>
      <c r="F826" s="140"/>
      <c r="G826" s="142"/>
    </row>
    <row r="827" ht="15.75" customHeight="1">
      <c r="B827" s="140"/>
      <c r="F827" s="140"/>
      <c r="G827" s="142"/>
    </row>
    <row r="828" ht="15.75" customHeight="1">
      <c r="B828" s="140"/>
      <c r="F828" s="140"/>
      <c r="G828" s="142"/>
    </row>
    <row r="829" ht="15.75" customHeight="1">
      <c r="B829" s="140"/>
      <c r="F829" s="140"/>
      <c r="G829" s="142"/>
    </row>
    <row r="830" ht="15.75" customHeight="1">
      <c r="B830" s="140"/>
      <c r="F830" s="140"/>
      <c r="G830" s="142"/>
    </row>
    <row r="831" ht="15.75" customHeight="1">
      <c r="B831" s="140"/>
      <c r="F831" s="140"/>
      <c r="G831" s="142"/>
    </row>
    <row r="832" ht="15.75" customHeight="1">
      <c r="B832" s="140"/>
      <c r="F832" s="140"/>
      <c r="G832" s="142"/>
    </row>
    <row r="833" ht="15.75" customHeight="1">
      <c r="B833" s="140"/>
      <c r="F833" s="140"/>
      <c r="G833" s="142"/>
    </row>
    <row r="834" ht="15.75" customHeight="1">
      <c r="B834" s="140"/>
      <c r="F834" s="140"/>
      <c r="G834" s="142"/>
    </row>
    <row r="835" ht="15.75" customHeight="1">
      <c r="B835" s="140"/>
      <c r="F835" s="140"/>
      <c r="G835" s="142"/>
    </row>
    <row r="836" ht="15.75" customHeight="1">
      <c r="B836" s="140"/>
      <c r="F836" s="140"/>
      <c r="G836" s="142"/>
    </row>
    <row r="837" ht="15.75" customHeight="1">
      <c r="B837" s="140"/>
      <c r="F837" s="140"/>
      <c r="G837" s="142"/>
    </row>
    <row r="838" ht="15.75" customHeight="1">
      <c r="B838" s="140"/>
      <c r="F838" s="140"/>
      <c r="G838" s="142"/>
    </row>
    <row r="839" ht="15.75" customHeight="1">
      <c r="B839" s="140"/>
      <c r="F839" s="140"/>
      <c r="G839" s="142"/>
    </row>
    <row r="840" ht="15.75" customHeight="1">
      <c r="B840" s="140"/>
      <c r="F840" s="140"/>
      <c r="G840" s="142"/>
    </row>
    <row r="841" ht="15.75" customHeight="1">
      <c r="B841" s="140"/>
      <c r="F841" s="140"/>
      <c r="G841" s="142"/>
    </row>
    <row r="842" ht="15.75" customHeight="1">
      <c r="B842" s="140"/>
      <c r="F842" s="140"/>
      <c r="G842" s="142"/>
    </row>
    <row r="843" ht="15.75" customHeight="1">
      <c r="B843" s="140"/>
      <c r="F843" s="140"/>
      <c r="G843" s="142"/>
    </row>
    <row r="844" ht="15.75" customHeight="1">
      <c r="B844" s="140"/>
      <c r="F844" s="140"/>
      <c r="G844" s="142"/>
    </row>
    <row r="845" ht="15.75" customHeight="1">
      <c r="B845" s="140"/>
      <c r="F845" s="140"/>
      <c r="G845" s="142"/>
    </row>
    <row r="846" ht="15.75" customHeight="1">
      <c r="B846" s="140"/>
      <c r="F846" s="140"/>
      <c r="G846" s="142"/>
    </row>
    <row r="847" ht="15.75" customHeight="1">
      <c r="B847" s="140"/>
      <c r="F847" s="140"/>
      <c r="G847" s="142"/>
    </row>
    <row r="848" ht="15.75" customHeight="1">
      <c r="B848" s="140"/>
      <c r="F848" s="140"/>
      <c r="G848" s="142"/>
    </row>
    <row r="849" ht="15.75" customHeight="1">
      <c r="B849" s="140"/>
      <c r="F849" s="140"/>
      <c r="G849" s="142"/>
    </row>
    <row r="850" ht="15.75" customHeight="1">
      <c r="B850" s="140"/>
      <c r="F850" s="140"/>
      <c r="G850" s="142"/>
    </row>
    <row r="851" ht="15.75" customHeight="1">
      <c r="B851" s="140"/>
      <c r="F851" s="140"/>
      <c r="G851" s="142"/>
    </row>
    <row r="852" ht="15.75" customHeight="1">
      <c r="B852" s="140"/>
      <c r="F852" s="140"/>
      <c r="G852" s="142"/>
    </row>
    <row r="853" ht="15.75" customHeight="1">
      <c r="B853" s="140"/>
      <c r="F853" s="140"/>
      <c r="G853" s="142"/>
    </row>
    <row r="854" ht="15.75" customHeight="1">
      <c r="B854" s="140"/>
      <c r="F854" s="140"/>
      <c r="G854" s="142"/>
    </row>
    <row r="855" ht="15.75" customHeight="1">
      <c r="B855" s="140"/>
      <c r="F855" s="140"/>
      <c r="G855" s="142"/>
    </row>
    <row r="856" ht="15.75" customHeight="1">
      <c r="B856" s="140"/>
      <c r="F856" s="140"/>
      <c r="G856" s="142"/>
    </row>
    <row r="857" ht="15.75" customHeight="1">
      <c r="B857" s="140"/>
      <c r="F857" s="140"/>
      <c r="G857" s="142"/>
    </row>
    <row r="858" ht="15.75" customHeight="1">
      <c r="B858" s="140"/>
      <c r="F858" s="140"/>
      <c r="G858" s="142"/>
    </row>
    <row r="859" ht="15.75" customHeight="1">
      <c r="B859" s="140"/>
      <c r="F859" s="140"/>
      <c r="G859" s="142"/>
    </row>
    <row r="860" ht="15.75" customHeight="1">
      <c r="B860" s="140"/>
      <c r="F860" s="140"/>
      <c r="G860" s="142"/>
    </row>
    <row r="861" ht="15.75" customHeight="1">
      <c r="B861" s="140"/>
      <c r="F861" s="140"/>
      <c r="G861" s="142"/>
    </row>
    <row r="862" ht="15.75" customHeight="1">
      <c r="B862" s="140"/>
      <c r="F862" s="140"/>
      <c r="G862" s="142"/>
    </row>
    <row r="863" ht="15.75" customHeight="1">
      <c r="B863" s="140"/>
      <c r="F863" s="140"/>
      <c r="G863" s="142"/>
    </row>
    <row r="864" ht="15.75" customHeight="1">
      <c r="B864" s="140"/>
      <c r="F864" s="140"/>
      <c r="G864" s="142"/>
    </row>
    <row r="865" ht="15.75" customHeight="1">
      <c r="B865" s="140"/>
      <c r="F865" s="140"/>
      <c r="G865" s="142"/>
    </row>
    <row r="866" ht="15.75" customHeight="1">
      <c r="B866" s="140"/>
      <c r="F866" s="140"/>
      <c r="G866" s="142"/>
    </row>
    <row r="867" ht="15.75" customHeight="1">
      <c r="B867" s="140"/>
      <c r="F867" s="140"/>
      <c r="G867" s="142"/>
    </row>
    <row r="868" ht="15.75" customHeight="1">
      <c r="B868" s="140"/>
      <c r="F868" s="140"/>
      <c r="G868" s="142"/>
    </row>
    <row r="869" ht="15.75" customHeight="1">
      <c r="B869" s="140"/>
      <c r="F869" s="140"/>
      <c r="G869" s="142"/>
    </row>
    <row r="870" ht="15.75" customHeight="1">
      <c r="B870" s="140"/>
      <c r="F870" s="140"/>
      <c r="G870" s="142"/>
    </row>
    <row r="871" ht="15.75" customHeight="1">
      <c r="B871" s="140"/>
      <c r="F871" s="140"/>
      <c r="G871" s="142"/>
    </row>
    <row r="872" ht="15.75" customHeight="1">
      <c r="B872" s="140"/>
      <c r="F872" s="140"/>
      <c r="G872" s="142"/>
    </row>
    <row r="873" ht="15.75" customHeight="1">
      <c r="B873" s="140"/>
      <c r="F873" s="140"/>
      <c r="G873" s="142"/>
    </row>
    <row r="874" ht="15.75" customHeight="1">
      <c r="B874" s="140"/>
      <c r="F874" s="140"/>
      <c r="G874" s="142"/>
    </row>
    <row r="875" ht="15.75" customHeight="1">
      <c r="B875" s="140"/>
      <c r="F875" s="140"/>
      <c r="G875" s="142"/>
    </row>
    <row r="876" ht="15.75" customHeight="1">
      <c r="B876" s="140"/>
      <c r="F876" s="140"/>
      <c r="G876" s="142"/>
    </row>
    <row r="877" ht="15.75" customHeight="1">
      <c r="B877" s="140"/>
      <c r="F877" s="140"/>
      <c r="G877" s="142"/>
    </row>
    <row r="878" ht="15.75" customHeight="1">
      <c r="B878" s="140"/>
      <c r="F878" s="140"/>
      <c r="G878" s="142"/>
    </row>
    <row r="879" ht="15.75" customHeight="1">
      <c r="B879" s="140"/>
      <c r="F879" s="140"/>
      <c r="G879" s="142"/>
    </row>
    <row r="880" ht="15.75" customHeight="1">
      <c r="B880" s="140"/>
      <c r="F880" s="140"/>
      <c r="G880" s="142"/>
    </row>
    <row r="881" ht="15.75" customHeight="1">
      <c r="B881" s="140"/>
      <c r="F881" s="140"/>
      <c r="G881" s="142"/>
    </row>
    <row r="882" ht="15.75" customHeight="1">
      <c r="B882" s="140"/>
      <c r="F882" s="140"/>
      <c r="G882" s="142"/>
    </row>
    <row r="883" ht="15.75" customHeight="1">
      <c r="B883" s="140"/>
      <c r="F883" s="140"/>
      <c r="G883" s="142"/>
    </row>
    <row r="884" ht="15.75" customHeight="1">
      <c r="B884" s="140"/>
      <c r="F884" s="140"/>
      <c r="G884" s="142"/>
    </row>
    <row r="885" ht="15.75" customHeight="1">
      <c r="B885" s="140"/>
      <c r="F885" s="140"/>
      <c r="G885" s="142"/>
    </row>
    <row r="886" ht="15.75" customHeight="1">
      <c r="B886" s="140"/>
      <c r="F886" s="140"/>
      <c r="G886" s="142"/>
    </row>
    <row r="887" ht="15.75" customHeight="1">
      <c r="B887" s="140"/>
      <c r="F887" s="140"/>
      <c r="G887" s="142"/>
    </row>
    <row r="888" ht="15.75" customHeight="1">
      <c r="B888" s="140"/>
      <c r="F888" s="140"/>
      <c r="G888" s="142"/>
    </row>
    <row r="889" ht="15.75" customHeight="1">
      <c r="B889" s="140"/>
      <c r="F889" s="140"/>
      <c r="G889" s="142"/>
    </row>
    <row r="890" ht="15.75" customHeight="1">
      <c r="B890" s="140"/>
      <c r="F890" s="140"/>
      <c r="G890" s="142"/>
    </row>
    <row r="891" ht="15.75" customHeight="1">
      <c r="B891" s="140"/>
      <c r="F891" s="140"/>
      <c r="G891" s="142"/>
    </row>
    <row r="892" ht="15.75" customHeight="1">
      <c r="B892" s="140"/>
      <c r="F892" s="140"/>
      <c r="G892" s="142"/>
    </row>
    <row r="893" ht="15.75" customHeight="1">
      <c r="B893" s="140"/>
      <c r="F893" s="140"/>
      <c r="G893" s="142"/>
    </row>
    <row r="894" ht="15.75" customHeight="1">
      <c r="B894" s="140"/>
      <c r="F894" s="140"/>
      <c r="G894" s="142"/>
    </row>
    <row r="895" ht="15.75" customHeight="1">
      <c r="B895" s="140"/>
      <c r="F895" s="140"/>
      <c r="G895" s="142"/>
    </row>
    <row r="896" ht="15.75" customHeight="1">
      <c r="B896" s="140"/>
      <c r="F896" s="140"/>
      <c r="G896" s="142"/>
    </row>
    <row r="897" ht="15.75" customHeight="1">
      <c r="B897" s="140"/>
      <c r="F897" s="140"/>
      <c r="G897" s="142"/>
    </row>
    <row r="898" ht="15.75" customHeight="1">
      <c r="B898" s="140"/>
      <c r="F898" s="140"/>
      <c r="G898" s="142"/>
    </row>
    <row r="899" ht="15.75" customHeight="1">
      <c r="B899" s="140"/>
      <c r="F899" s="140"/>
      <c r="G899" s="142"/>
    </row>
    <row r="900" ht="15.75" customHeight="1">
      <c r="B900" s="140"/>
      <c r="F900" s="140"/>
      <c r="G900" s="142"/>
    </row>
    <row r="901" ht="15.75" customHeight="1">
      <c r="B901" s="140"/>
      <c r="F901" s="140"/>
      <c r="G901" s="142"/>
    </row>
    <row r="902" ht="15.75" customHeight="1">
      <c r="B902" s="140"/>
      <c r="F902" s="140"/>
      <c r="G902" s="142"/>
    </row>
    <row r="903" ht="15.75" customHeight="1">
      <c r="B903" s="140"/>
      <c r="F903" s="140"/>
      <c r="G903" s="142"/>
    </row>
    <row r="904" ht="15.75" customHeight="1">
      <c r="B904" s="140"/>
      <c r="F904" s="140"/>
      <c r="G904" s="142"/>
    </row>
    <row r="905" ht="15.75" customHeight="1">
      <c r="B905" s="140"/>
      <c r="F905" s="140"/>
      <c r="G905" s="142"/>
    </row>
    <row r="906" ht="15.75" customHeight="1">
      <c r="B906" s="140"/>
      <c r="F906" s="140"/>
      <c r="G906" s="142"/>
    </row>
    <row r="907" ht="15.75" customHeight="1">
      <c r="B907" s="140"/>
      <c r="F907" s="140"/>
      <c r="G907" s="142"/>
    </row>
    <row r="908" ht="15.75" customHeight="1">
      <c r="B908" s="140"/>
      <c r="F908" s="140"/>
      <c r="G908" s="142"/>
    </row>
    <row r="909" ht="15.75" customHeight="1">
      <c r="B909" s="140"/>
      <c r="F909" s="140"/>
      <c r="G909" s="142"/>
    </row>
    <row r="910" ht="15.75" customHeight="1">
      <c r="B910" s="140"/>
      <c r="F910" s="140"/>
      <c r="G910" s="142"/>
    </row>
    <row r="911" ht="15.75" customHeight="1">
      <c r="B911" s="140"/>
      <c r="F911" s="140"/>
      <c r="G911" s="142"/>
    </row>
    <row r="912" ht="15.75" customHeight="1">
      <c r="B912" s="140"/>
      <c r="F912" s="140"/>
      <c r="G912" s="142"/>
    </row>
    <row r="913" ht="15.75" customHeight="1">
      <c r="B913" s="140"/>
      <c r="F913" s="140"/>
      <c r="G913" s="142"/>
    </row>
    <row r="914" ht="15.75" customHeight="1">
      <c r="B914" s="140"/>
      <c r="F914" s="140"/>
      <c r="G914" s="142"/>
    </row>
    <row r="915" ht="15.75" customHeight="1">
      <c r="B915" s="140"/>
      <c r="F915" s="140"/>
      <c r="G915" s="142"/>
    </row>
    <row r="916" ht="15.75" customHeight="1">
      <c r="B916" s="140"/>
      <c r="F916" s="140"/>
      <c r="G916" s="142"/>
    </row>
    <row r="917" ht="15.75" customHeight="1">
      <c r="B917" s="140"/>
      <c r="F917" s="140"/>
      <c r="G917" s="142"/>
    </row>
    <row r="918" ht="15.75" customHeight="1">
      <c r="B918" s="140"/>
      <c r="F918" s="140"/>
      <c r="G918" s="142"/>
    </row>
    <row r="919" ht="15.75" customHeight="1">
      <c r="B919" s="140"/>
      <c r="F919" s="140"/>
      <c r="G919" s="142"/>
    </row>
    <row r="920" ht="15.75" customHeight="1">
      <c r="B920" s="140"/>
      <c r="F920" s="140"/>
      <c r="G920" s="142"/>
    </row>
    <row r="921" ht="15.75" customHeight="1">
      <c r="B921" s="140"/>
      <c r="F921" s="140"/>
      <c r="G921" s="142"/>
    </row>
    <row r="922" ht="15.75" customHeight="1">
      <c r="B922" s="140"/>
      <c r="F922" s="140"/>
      <c r="G922" s="142"/>
    </row>
    <row r="923" ht="15.75" customHeight="1">
      <c r="B923" s="140"/>
      <c r="F923" s="140"/>
      <c r="G923" s="142"/>
    </row>
    <row r="924" ht="15.75" customHeight="1">
      <c r="B924" s="140"/>
      <c r="F924" s="140"/>
      <c r="G924" s="142"/>
    </row>
    <row r="925" ht="15.75" customHeight="1">
      <c r="B925" s="140"/>
      <c r="F925" s="140"/>
      <c r="G925" s="142"/>
    </row>
    <row r="926" ht="15.75" customHeight="1">
      <c r="B926" s="140"/>
      <c r="F926" s="140"/>
      <c r="G926" s="142"/>
    </row>
    <row r="927" ht="15.75" customHeight="1">
      <c r="B927" s="140"/>
      <c r="F927" s="140"/>
      <c r="G927" s="142"/>
    </row>
    <row r="928" ht="15.75" customHeight="1">
      <c r="B928" s="140"/>
      <c r="F928" s="140"/>
      <c r="G928" s="142"/>
    </row>
    <row r="929" ht="15.75" customHeight="1">
      <c r="B929" s="140"/>
      <c r="F929" s="140"/>
      <c r="G929" s="142"/>
    </row>
    <row r="930" ht="15.75" customHeight="1">
      <c r="B930" s="140"/>
      <c r="F930" s="140"/>
      <c r="G930" s="142"/>
    </row>
    <row r="931" ht="15.75" customHeight="1">
      <c r="B931" s="140"/>
      <c r="F931" s="140"/>
      <c r="G931" s="142"/>
    </row>
    <row r="932" ht="15.75" customHeight="1">
      <c r="B932" s="140"/>
      <c r="F932" s="140"/>
      <c r="G932" s="142"/>
    </row>
    <row r="933" ht="15.75" customHeight="1">
      <c r="B933" s="140"/>
      <c r="F933" s="140"/>
      <c r="G933" s="142"/>
    </row>
    <row r="934" ht="15.75" customHeight="1">
      <c r="B934" s="140"/>
      <c r="F934" s="140"/>
      <c r="G934" s="142"/>
    </row>
    <row r="935" ht="15.75" customHeight="1">
      <c r="B935" s="140"/>
      <c r="F935" s="140"/>
      <c r="G935" s="142"/>
    </row>
    <row r="936" ht="15.75" customHeight="1">
      <c r="B936" s="140"/>
      <c r="F936" s="140"/>
      <c r="G936" s="142"/>
    </row>
    <row r="937" ht="15.75" customHeight="1">
      <c r="B937" s="140"/>
      <c r="F937" s="140"/>
      <c r="G937" s="142"/>
    </row>
    <row r="938" ht="15.75" customHeight="1">
      <c r="B938" s="140"/>
      <c r="F938" s="140"/>
      <c r="G938" s="142"/>
    </row>
    <row r="939" ht="15.75" customHeight="1">
      <c r="B939" s="140"/>
      <c r="F939" s="140"/>
      <c r="G939" s="142"/>
    </row>
    <row r="940" ht="15.75" customHeight="1">
      <c r="B940" s="140"/>
      <c r="F940" s="140"/>
      <c r="G940" s="142"/>
    </row>
    <row r="941" ht="15.75" customHeight="1">
      <c r="B941" s="140"/>
      <c r="F941" s="140"/>
      <c r="G941" s="142"/>
    </row>
    <row r="942" ht="15.75" customHeight="1">
      <c r="B942" s="140"/>
      <c r="F942" s="140"/>
      <c r="G942" s="142"/>
    </row>
    <row r="943" ht="15.75" customHeight="1">
      <c r="B943" s="140"/>
      <c r="F943" s="140"/>
      <c r="G943" s="142"/>
    </row>
    <row r="944" ht="15.75" customHeight="1">
      <c r="B944" s="140"/>
      <c r="F944" s="140"/>
      <c r="G944" s="142"/>
    </row>
    <row r="945" ht="15.75" customHeight="1">
      <c r="B945" s="140"/>
      <c r="F945" s="140"/>
      <c r="G945" s="142"/>
    </row>
    <row r="946" ht="15.75" customHeight="1">
      <c r="B946" s="140"/>
      <c r="F946" s="140"/>
      <c r="G946" s="142"/>
    </row>
    <row r="947" ht="15.75" customHeight="1">
      <c r="B947" s="140"/>
      <c r="F947" s="140"/>
      <c r="G947" s="142"/>
    </row>
    <row r="948" ht="15.75" customHeight="1">
      <c r="B948" s="140"/>
      <c r="F948" s="140"/>
      <c r="G948" s="142"/>
    </row>
    <row r="949" ht="15.75" customHeight="1">
      <c r="B949" s="140"/>
      <c r="F949" s="140"/>
      <c r="G949" s="142"/>
    </row>
    <row r="950" ht="15.75" customHeight="1">
      <c r="B950" s="140"/>
      <c r="F950" s="140"/>
      <c r="G950" s="142"/>
    </row>
    <row r="951" ht="15.75" customHeight="1">
      <c r="B951" s="140"/>
      <c r="F951" s="140"/>
      <c r="G951" s="142"/>
    </row>
    <row r="952" ht="15.75" customHeight="1">
      <c r="B952" s="140"/>
      <c r="F952" s="140"/>
      <c r="G952" s="142"/>
    </row>
    <row r="953" ht="15.75" customHeight="1">
      <c r="B953" s="140"/>
      <c r="F953" s="140"/>
      <c r="G953" s="142"/>
    </row>
    <row r="954" ht="15.75" customHeight="1">
      <c r="B954" s="140"/>
      <c r="F954" s="140"/>
      <c r="G954" s="142"/>
    </row>
    <row r="955" ht="15.75" customHeight="1">
      <c r="B955" s="140"/>
      <c r="F955" s="140"/>
      <c r="G955" s="142"/>
    </row>
    <row r="956" ht="15.75" customHeight="1">
      <c r="B956" s="140"/>
      <c r="F956" s="140"/>
      <c r="G956" s="142"/>
    </row>
    <row r="957" ht="15.75" customHeight="1">
      <c r="B957" s="140"/>
      <c r="F957" s="140"/>
      <c r="G957" s="142"/>
    </row>
    <row r="958" ht="15.75" customHeight="1">
      <c r="B958" s="140"/>
      <c r="F958" s="140"/>
      <c r="G958" s="142"/>
    </row>
    <row r="959" ht="15.75" customHeight="1">
      <c r="B959" s="140"/>
      <c r="F959" s="140"/>
      <c r="G959" s="142"/>
    </row>
    <row r="960" ht="15.75" customHeight="1">
      <c r="B960" s="140"/>
      <c r="F960" s="140"/>
      <c r="G960" s="142"/>
    </row>
    <row r="961" ht="15.75" customHeight="1">
      <c r="B961" s="140"/>
      <c r="F961" s="140"/>
      <c r="G961" s="142"/>
    </row>
    <row r="962" ht="15.75" customHeight="1">
      <c r="B962" s="140"/>
      <c r="F962" s="140"/>
      <c r="G962" s="142"/>
    </row>
    <row r="963" ht="15.75" customHeight="1">
      <c r="B963" s="140"/>
      <c r="F963" s="140"/>
      <c r="G963" s="142"/>
    </row>
    <row r="964" ht="15.75" customHeight="1">
      <c r="B964" s="140"/>
      <c r="F964" s="140"/>
      <c r="G964" s="142"/>
    </row>
    <row r="965" ht="15.75" customHeight="1">
      <c r="B965" s="140"/>
      <c r="F965" s="140"/>
      <c r="G965" s="142"/>
    </row>
    <row r="966" ht="15.75" customHeight="1">
      <c r="B966" s="140"/>
      <c r="F966" s="140"/>
      <c r="G966" s="142"/>
    </row>
    <row r="967" ht="15.75" customHeight="1">
      <c r="B967" s="140"/>
      <c r="F967" s="140"/>
      <c r="G967" s="142"/>
    </row>
    <row r="968" ht="15.75" customHeight="1">
      <c r="B968" s="140"/>
      <c r="F968" s="140"/>
      <c r="G968" s="142"/>
    </row>
    <row r="969" ht="15.75" customHeight="1">
      <c r="B969" s="140"/>
      <c r="F969" s="140"/>
      <c r="G969" s="142"/>
    </row>
    <row r="970" ht="15.75" customHeight="1">
      <c r="B970" s="140"/>
      <c r="F970" s="140"/>
      <c r="G970" s="142"/>
    </row>
    <row r="971" ht="15.75" customHeight="1">
      <c r="B971" s="140"/>
      <c r="F971" s="140"/>
      <c r="G971" s="142"/>
    </row>
    <row r="972" ht="15.75" customHeight="1">
      <c r="B972" s="140"/>
      <c r="F972" s="140"/>
      <c r="G972" s="142"/>
    </row>
    <row r="973" ht="15.75" customHeight="1">
      <c r="B973" s="140"/>
      <c r="F973" s="140"/>
      <c r="G973" s="142"/>
    </row>
    <row r="974" ht="15.75" customHeight="1">
      <c r="B974" s="140"/>
      <c r="F974" s="140"/>
      <c r="G974" s="142"/>
    </row>
    <row r="975" ht="15.75" customHeight="1">
      <c r="B975" s="140"/>
      <c r="F975" s="140"/>
      <c r="G975" s="142"/>
    </row>
    <row r="976" ht="15.75" customHeight="1">
      <c r="B976" s="140"/>
      <c r="F976" s="140"/>
      <c r="G976" s="142"/>
    </row>
    <row r="977" ht="15.75" customHeight="1">
      <c r="B977" s="140"/>
      <c r="F977" s="140"/>
      <c r="G977" s="142"/>
    </row>
    <row r="978" ht="15.75" customHeight="1">
      <c r="B978" s="140"/>
      <c r="F978" s="140"/>
      <c r="G978" s="142"/>
    </row>
    <row r="979" ht="15.75" customHeight="1">
      <c r="B979" s="140"/>
      <c r="F979" s="140"/>
      <c r="G979" s="142"/>
    </row>
    <row r="980" ht="15.75" customHeight="1">
      <c r="B980" s="140"/>
      <c r="F980" s="140"/>
      <c r="G980" s="142"/>
    </row>
    <row r="981" ht="15.75" customHeight="1">
      <c r="B981" s="140"/>
      <c r="F981" s="140"/>
      <c r="G981" s="142"/>
    </row>
    <row r="982" ht="15.75" customHeight="1">
      <c r="B982" s="140"/>
      <c r="F982" s="140"/>
      <c r="G982" s="142"/>
    </row>
    <row r="983" ht="15.75" customHeight="1">
      <c r="B983" s="140"/>
      <c r="F983" s="140"/>
      <c r="G983" s="142"/>
    </row>
    <row r="984" ht="15.75" customHeight="1">
      <c r="B984" s="140"/>
      <c r="F984" s="140"/>
      <c r="G984" s="142"/>
    </row>
    <row r="985" ht="15.75" customHeight="1">
      <c r="B985" s="140"/>
      <c r="F985" s="140"/>
      <c r="G985" s="142"/>
    </row>
    <row r="986" ht="15.75" customHeight="1">
      <c r="B986" s="140"/>
      <c r="F986" s="140"/>
      <c r="G986" s="142"/>
    </row>
    <row r="987" ht="15.75" customHeight="1">
      <c r="B987" s="140"/>
      <c r="F987" s="140"/>
      <c r="G987" s="142"/>
    </row>
    <row r="988" ht="15.75" customHeight="1">
      <c r="B988" s="140"/>
      <c r="F988" s="140"/>
      <c r="G988" s="142"/>
    </row>
    <row r="989" ht="15.75" customHeight="1">
      <c r="B989" s="140"/>
      <c r="F989" s="140"/>
      <c r="G989" s="142"/>
    </row>
    <row r="990" ht="15.75" customHeight="1">
      <c r="B990" s="140"/>
      <c r="F990" s="140"/>
      <c r="G990" s="142"/>
    </row>
    <row r="991" ht="15.75" customHeight="1">
      <c r="B991" s="140"/>
      <c r="F991" s="140"/>
      <c r="G991" s="142"/>
    </row>
    <row r="992" ht="15.75" customHeight="1">
      <c r="B992" s="140"/>
      <c r="F992" s="140"/>
      <c r="G992" s="142"/>
    </row>
    <row r="993" ht="15.75" customHeight="1">
      <c r="B993" s="140"/>
      <c r="F993" s="140"/>
      <c r="G993" s="142"/>
    </row>
    <row r="994" ht="15.75" customHeight="1">
      <c r="B994" s="140"/>
      <c r="F994" s="140"/>
      <c r="G994" s="142"/>
    </row>
    <row r="995" ht="15.75" customHeight="1">
      <c r="B995" s="140"/>
      <c r="F995" s="140"/>
      <c r="G995" s="142"/>
    </row>
    <row r="996" ht="15.75" customHeight="1">
      <c r="B996" s="140"/>
      <c r="F996" s="140"/>
      <c r="G996" s="142"/>
    </row>
    <row r="997" ht="15.75" customHeight="1">
      <c r="B997" s="140"/>
      <c r="F997" s="140"/>
      <c r="G997" s="142"/>
    </row>
  </sheetData>
  <hyperlinks>
    <hyperlink display="Dúvidas?" location="'Instruções'!A1" ref="K1"/>
  </hyperlinks>
  <printOptions/>
  <pageMargins bottom="0.787401575" footer="0.0" header="0.0" left="0.511811024" right="0.511811024" top="0.78740157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4.43"/>
    <col customWidth="1" min="2" max="2" width="18.0"/>
    <col customWidth="1" min="3" max="3" width="21.57"/>
    <col customWidth="1" min="4" max="6" width="18.29"/>
    <col customWidth="1" min="7" max="7" width="21.43"/>
    <col customWidth="1" min="8" max="8" width="22.0"/>
    <col customWidth="1" min="9" max="9" width="15.86"/>
    <col customWidth="1" min="10" max="10" width="19.29"/>
    <col customWidth="1" min="11" max="26" width="8.71"/>
  </cols>
  <sheetData>
    <row r="1" ht="48.75" customHeight="1">
      <c r="A1" s="37"/>
      <c r="B1" s="38" t="s">
        <v>65</v>
      </c>
      <c r="D1" s="2"/>
      <c r="E1" s="2"/>
      <c r="F1" s="2"/>
      <c r="G1" s="2"/>
      <c r="H1" s="2"/>
      <c r="I1" s="2"/>
      <c r="J1" s="36"/>
      <c r="K1" s="2"/>
      <c r="L1" s="143" t="s">
        <v>23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.75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ht="15.0" customHeight="1"/>
    <row r="4" ht="15.0" customHeight="1">
      <c r="B4" s="144" t="s">
        <v>66</v>
      </c>
      <c r="F4" s="48" t="str">
        <f>IF(COUNTA('CONT. ESTOQUE'!$B$7:$B$17)=COUNTA(PROD!$B$7:$B$17),"Sim!","Não! Tabela de Controle de Estoque defasada, acrescentar produto faltante.")</f>
        <v>Sim!</v>
      </c>
    </row>
    <row r="5" ht="15.0" customHeight="1">
      <c r="B5" s="46"/>
      <c r="C5" s="47"/>
      <c r="D5" s="47"/>
      <c r="E5" s="47"/>
      <c r="F5" s="47"/>
      <c r="G5" s="47"/>
    </row>
    <row r="6" ht="35.25" customHeight="1">
      <c r="B6" s="145" t="s">
        <v>24</v>
      </c>
      <c r="C6" s="145" t="s">
        <v>16</v>
      </c>
      <c r="D6" s="145" t="s">
        <v>18</v>
      </c>
      <c r="E6" s="145" t="s">
        <v>67</v>
      </c>
      <c r="F6" s="145" t="s">
        <v>30</v>
      </c>
      <c r="G6" s="145" t="s">
        <v>68</v>
      </c>
      <c r="H6" s="145" t="s">
        <v>69</v>
      </c>
      <c r="I6" s="145" t="s">
        <v>70</v>
      </c>
      <c r="J6" s="145" t="s">
        <v>71</v>
      </c>
    </row>
    <row r="7">
      <c r="B7" s="146" t="str">
        <f>PROD!B7</f>
        <v>Blusa</v>
      </c>
      <c r="C7" s="147">
        <f>IF('CONT. ESTOQUE'!$B7&lt;&gt;"",SUMIF(ENTRADAS!$C$7:$C$1000,'CONT. ESTOQUE'!$B7,ENTRADAS!$E$7:$E$1000),"")</f>
        <v>20</v>
      </c>
      <c r="D7" s="147">
        <f>IF('CONT. ESTOQUE'!$B7&lt;&gt;"",SUMIF('SAÍDAS'!$C$7:$C$300,'CONT. ESTOQUE'!$B7,'SAÍDAS'!$H$7:$H$300),"")</f>
        <v>6</v>
      </c>
      <c r="E7" s="147">
        <f>IFERROR('CONT. ESTOQUE'!$C7-'CONT. ESTOQUE'!$D7,"")</f>
        <v>14</v>
      </c>
      <c r="F7" s="147">
        <f>IFERROR(VLOOKUP('CONT. ESTOQUE'!$B7,PROD!$B$6:$G$1000,4,0),"")</f>
        <v>10</v>
      </c>
      <c r="G7" s="147" t="str">
        <f>IF('CONT. ESTOQUE'!$B7&lt;&gt;"",IF('CONT. ESTOQUE'!$E7=0,"Sem Estoque",IF('CONT. ESTOQUE'!$E7&lt;'CONT. ESTOQUE'!$F7,"Estoque Perigoso","Estoque Confortável")),"")</f>
        <v>Estoque Confortável</v>
      </c>
      <c r="H7" s="148">
        <f>SUMIF('SAÍDAS'!$C$7:$C$300,'CONT. ESTOQUE'!$B7,'SAÍDAS'!$J$7:$J$300)</f>
        <v>12</v>
      </c>
      <c r="I7" s="148">
        <f>SUMIF(ENTRADAS!$C$8:$C$1000,'CONT. ESTOQUE'!$B7,ENTRADAS!$H$7:$H$1000)</f>
        <v>0</v>
      </c>
      <c r="J7" s="149">
        <f>'CONT. ESTOQUE'!$H7-'CONT. ESTOQUE'!$I7</f>
        <v>12</v>
      </c>
    </row>
    <row r="8">
      <c r="B8" s="146" t="str">
        <f>PROD!B8</f>
        <v>Cachecol</v>
      </c>
      <c r="C8" s="147">
        <f>IF('CONT. ESTOQUE'!$B8&lt;&gt;"",SUMIF(ENTRADAS!$C$7:$C$1000,'CONT. ESTOQUE'!$B8,ENTRADAS!$E$7:$E$1000),"")</f>
        <v>8</v>
      </c>
      <c r="D8" s="147">
        <f>IF('CONT. ESTOQUE'!$B8&lt;&gt;"",SUMIF('SAÍDAS'!$C$7:$C$300,'CONT. ESTOQUE'!$B8,'SAÍDAS'!$H$7:$H$300),"")</f>
        <v>1</v>
      </c>
      <c r="E8" s="147">
        <f>IFERROR('CONT. ESTOQUE'!$C8-'CONT. ESTOQUE'!$D8,"")</f>
        <v>7</v>
      </c>
      <c r="F8" s="147">
        <f>IFERROR(VLOOKUP('CONT. ESTOQUE'!$B8,PROD!$B$6:$G$1000,4,0),"")</f>
        <v>2</v>
      </c>
      <c r="G8" s="147" t="str">
        <f>IF('CONT. ESTOQUE'!$B8&lt;&gt;"",IF('CONT. ESTOQUE'!$E8=0,"Sem Estoque",IF('CONT. ESTOQUE'!$E8&lt;'CONT. ESTOQUE'!$F8,"Estoque Perigoso","Estoque Confortável")),"")</f>
        <v>Estoque Confortável</v>
      </c>
      <c r="H8" s="148">
        <f>SUMIF('SAÍDAS'!$C$7:$C$300,'CONT. ESTOQUE'!$B8,'SAÍDAS'!$J$7:$J$300)</f>
        <v>35</v>
      </c>
      <c r="I8" s="148">
        <f>SUMIF(ENTRADAS!$C$8:$C$1000,'CONT. ESTOQUE'!$B8,ENTRADAS!$H$7:$H$1000)</f>
        <v>80</v>
      </c>
      <c r="J8" s="149">
        <f>'CONT. ESTOQUE'!$H8-'CONT. ESTOQUE'!$I8</f>
        <v>-45</v>
      </c>
    </row>
    <row r="9">
      <c r="B9" s="146" t="str">
        <f>PROD!B9</f>
        <v/>
      </c>
      <c r="C9" s="147" t="str">
        <f>IF('CONT. ESTOQUE'!$B9&lt;&gt;"",SUMIF(ENTRADAS!$C$7:$C$1000,'CONT. ESTOQUE'!$B9,ENTRADAS!$E$7:$E$1000),"")</f>
        <v/>
      </c>
      <c r="D9" s="147" t="str">
        <f>IF('CONT. ESTOQUE'!$B9&lt;&gt;"",SUMIF('SAÍDAS'!$C$7:$C$300,'CONT. ESTOQUE'!$B9,'SAÍDAS'!$H$7:$H$300),"")</f>
        <v/>
      </c>
      <c r="E9" s="147">
        <f>IFERROR('CONT. ESTOQUE'!$C9-'CONT. ESTOQUE'!$D9,"")</f>
        <v>0</v>
      </c>
      <c r="F9" s="147" t="str">
        <f>IFERROR(VLOOKUP('CONT. ESTOQUE'!$B9,PROD!$B$6:$G$1000,4,0),"")</f>
        <v/>
      </c>
      <c r="G9" s="147" t="str">
        <f>IF('CONT. ESTOQUE'!$B9&lt;&gt;"",IF('CONT. ESTOQUE'!$E9=0,"Sem Estoque",IF('CONT. ESTOQUE'!$E9&lt;'CONT. ESTOQUE'!$F9,"Estoque Perigoso","Estoque Confortável")),"")</f>
        <v/>
      </c>
      <c r="H9" s="148">
        <f>SUMIF('SAÍDAS'!$C$7:$C$300,'CONT. ESTOQUE'!$B9,'SAÍDAS'!$J$7:$J$300)</f>
        <v>0</v>
      </c>
      <c r="I9" s="148">
        <f>SUMIF(ENTRADAS!$C$8:$C$1000,'CONT. ESTOQUE'!$B9,ENTRADAS!$H$7:$H$1000)</f>
        <v>0</v>
      </c>
      <c r="J9" s="149">
        <f>'CONT. ESTOQUE'!$H9-'CONT. ESTOQUE'!$I9</f>
        <v>0</v>
      </c>
    </row>
    <row r="10">
      <c r="B10" s="146" t="str">
        <f>PROD!B10</f>
        <v/>
      </c>
      <c r="C10" s="147" t="str">
        <f>IF('CONT. ESTOQUE'!$B10&lt;&gt;"",SUMIF(ENTRADAS!$C$7:$C$1000,'CONT. ESTOQUE'!$B10,ENTRADAS!$E$7:$E$1000),"")</f>
        <v/>
      </c>
      <c r="D10" s="147" t="str">
        <f>IF('CONT. ESTOQUE'!$B10&lt;&gt;"",SUMIF('SAÍDAS'!$C$7:$C$300,'CONT. ESTOQUE'!$B10,'SAÍDAS'!$H$7:$H$300),"")</f>
        <v/>
      </c>
      <c r="E10" s="147">
        <f>IFERROR('CONT. ESTOQUE'!$C10-'CONT. ESTOQUE'!$D10,"")</f>
        <v>0</v>
      </c>
      <c r="F10" s="147" t="str">
        <f>IFERROR(VLOOKUP('CONT. ESTOQUE'!$B10,PROD!$B$6:$G$1000,4,0),"")</f>
        <v/>
      </c>
      <c r="G10" s="147" t="str">
        <f>IF('CONT. ESTOQUE'!$B10&lt;&gt;"",IF('CONT. ESTOQUE'!$E10=0,"Sem Estoque",IF('CONT. ESTOQUE'!$E10&lt;'CONT. ESTOQUE'!$F10,"Estoque Perigoso","Estoque Confortável")),"")</f>
        <v/>
      </c>
      <c r="H10" s="148">
        <f>SUMIF('SAÍDAS'!$C$7:$C$300,'CONT. ESTOQUE'!$B10,'SAÍDAS'!$J$7:$J$300)</f>
        <v>0</v>
      </c>
      <c r="I10" s="148">
        <f>SUMIF(ENTRADAS!$C$8:$C$1000,'CONT. ESTOQUE'!$B10,ENTRADAS!$H$7:$H$1000)</f>
        <v>0</v>
      </c>
      <c r="J10" s="149">
        <f>'CONT. ESTOQUE'!$H10-'CONT. ESTOQUE'!$I10</f>
        <v>0</v>
      </c>
    </row>
    <row r="11">
      <c r="B11" s="146" t="str">
        <f>PROD!B11</f>
        <v/>
      </c>
      <c r="C11" s="147" t="str">
        <f>IF('CONT. ESTOQUE'!$B11&lt;&gt;"",SUMIF(ENTRADAS!$C$7:$C$1000,'CONT. ESTOQUE'!$B11,ENTRADAS!$E$7:$E$1000),"")</f>
        <v/>
      </c>
      <c r="D11" s="147" t="str">
        <f>IF('CONT. ESTOQUE'!$B11&lt;&gt;"",SUMIF('SAÍDAS'!$C$7:$C$300,'CONT. ESTOQUE'!$B11,'SAÍDAS'!$H$7:$H$300),"")</f>
        <v/>
      </c>
      <c r="E11" s="147">
        <f>IFERROR('CONT. ESTOQUE'!$C11-'CONT. ESTOQUE'!$D11,"")</f>
        <v>0</v>
      </c>
      <c r="F11" s="147" t="str">
        <f>IFERROR(VLOOKUP('CONT. ESTOQUE'!$B11,PROD!$B$6:$G$1000,4,0),"")</f>
        <v/>
      </c>
      <c r="G11" s="147" t="str">
        <f>IF('CONT. ESTOQUE'!$B11&lt;&gt;"",IF('CONT. ESTOQUE'!$E11=0,"Sem Estoque",IF('CONT. ESTOQUE'!$E11&lt;'CONT. ESTOQUE'!$F11,"Estoque Perigoso","Estoque Confortável")),"")</f>
        <v/>
      </c>
      <c r="H11" s="148">
        <f>SUMIF('SAÍDAS'!$C$7:$C$300,'CONT. ESTOQUE'!$B11,'SAÍDAS'!$J$7:$J$300)</f>
        <v>0</v>
      </c>
      <c r="I11" s="148">
        <f>SUMIF(ENTRADAS!$C$8:$C$1000,'CONT. ESTOQUE'!$B11,ENTRADAS!$H$7:$H$1000)</f>
        <v>0</v>
      </c>
      <c r="J11" s="149">
        <f>'CONT. ESTOQUE'!$H11-'CONT. ESTOQUE'!$I11</f>
        <v>0</v>
      </c>
    </row>
    <row r="12">
      <c r="B12" s="146" t="str">
        <f>PROD!B12</f>
        <v/>
      </c>
      <c r="C12" s="147" t="str">
        <f>IF('CONT. ESTOQUE'!$B12&lt;&gt;"",SUMIF(ENTRADAS!$C$7:$C$1000,'CONT. ESTOQUE'!$B12,ENTRADAS!$E$7:$E$1000),"")</f>
        <v/>
      </c>
      <c r="D12" s="147" t="str">
        <f>IF('CONT. ESTOQUE'!$B12&lt;&gt;"",SUMIF('SAÍDAS'!$C$7:$C$300,'CONT. ESTOQUE'!$B12,'SAÍDAS'!$H$7:$H$300),"")</f>
        <v/>
      </c>
      <c r="E12" s="147">
        <f>IFERROR('CONT. ESTOQUE'!$C12-'CONT. ESTOQUE'!$D12,"")</f>
        <v>0</v>
      </c>
      <c r="F12" s="147" t="str">
        <f>IFERROR(VLOOKUP('CONT. ESTOQUE'!$B12,PROD!$B$6:$G$1000,4,0),"")</f>
        <v/>
      </c>
      <c r="G12" s="147" t="str">
        <f>IF('CONT. ESTOQUE'!$B12&lt;&gt;"",IF('CONT. ESTOQUE'!$E12=0,"Sem Estoque",IF('CONT. ESTOQUE'!$E12&lt;'CONT. ESTOQUE'!$F12,"Estoque Perigoso","Estoque Confortável")),"")</f>
        <v/>
      </c>
      <c r="H12" s="148">
        <f>SUMIF('SAÍDAS'!$C$7:$C$300,'CONT. ESTOQUE'!$B12,'SAÍDAS'!$J$7:$J$300)</f>
        <v>0</v>
      </c>
      <c r="I12" s="148">
        <f>SUMIF(ENTRADAS!$C$8:$C$1000,'CONT. ESTOQUE'!$B12,ENTRADAS!$H$7:$H$1000)</f>
        <v>0</v>
      </c>
      <c r="J12" s="149">
        <f>'CONT. ESTOQUE'!$H12-'CONT. ESTOQUE'!$I12</f>
        <v>0</v>
      </c>
    </row>
    <row r="13">
      <c r="B13" s="146" t="str">
        <f>PROD!B13</f>
        <v/>
      </c>
      <c r="C13" s="147" t="str">
        <f>IF('CONT. ESTOQUE'!$B13&lt;&gt;"",SUMIF(ENTRADAS!$C$7:$C$1000,'CONT. ESTOQUE'!$B13,ENTRADAS!$E$7:$E$1000),"")</f>
        <v/>
      </c>
      <c r="D13" s="147" t="str">
        <f>IF('CONT. ESTOQUE'!$B13&lt;&gt;"",SUMIF('SAÍDAS'!$C$7:$C$300,'CONT. ESTOQUE'!$B13,'SAÍDAS'!$H$7:$H$300),"")</f>
        <v/>
      </c>
      <c r="E13" s="147">
        <f>IFERROR('CONT. ESTOQUE'!$C13-'CONT. ESTOQUE'!$D13,"")</f>
        <v>0</v>
      </c>
      <c r="F13" s="147" t="str">
        <f>IFERROR(VLOOKUP('CONT. ESTOQUE'!$B13,PROD!$B$6:$G$1000,4,0),"")</f>
        <v/>
      </c>
      <c r="G13" s="147" t="str">
        <f>IF('CONT. ESTOQUE'!$B13&lt;&gt;"",IF('CONT. ESTOQUE'!$E13=0,"Sem Estoque",IF('CONT. ESTOQUE'!$E13&lt;'CONT. ESTOQUE'!$F13,"Estoque Perigoso","Estoque Confortável")),"")</f>
        <v/>
      </c>
      <c r="H13" s="148">
        <f>SUMIF('SAÍDAS'!$C$7:$C$300,'CONT. ESTOQUE'!$B13,'SAÍDAS'!$J$7:$J$300)</f>
        <v>0</v>
      </c>
      <c r="I13" s="148">
        <f>SUMIF(ENTRADAS!$C$8:$C$1000,'CONT. ESTOQUE'!$B13,ENTRADAS!$H$7:$H$1000)</f>
        <v>0</v>
      </c>
      <c r="J13" s="149">
        <f>'CONT. ESTOQUE'!$H13-'CONT. ESTOQUE'!$I13</f>
        <v>0</v>
      </c>
    </row>
    <row r="14">
      <c r="B14" s="146" t="str">
        <f>PROD!B14</f>
        <v/>
      </c>
      <c r="C14" s="147" t="str">
        <f>IF('CONT. ESTOQUE'!$B14&lt;&gt;"",SUMIF(ENTRADAS!$C$7:$C$1000,'CONT. ESTOQUE'!$B14,ENTRADAS!$E$7:$E$1000),"")</f>
        <v/>
      </c>
      <c r="D14" s="147" t="str">
        <f>IF('CONT. ESTOQUE'!$B14&lt;&gt;"",SUMIF('SAÍDAS'!$C$7:$C$300,'CONT. ESTOQUE'!$B14,'SAÍDAS'!$H$7:$H$300),"")</f>
        <v/>
      </c>
      <c r="E14" s="147">
        <f>IFERROR('CONT. ESTOQUE'!$C14-'CONT. ESTOQUE'!$D14,"")</f>
        <v>0</v>
      </c>
      <c r="F14" s="147" t="str">
        <f>IFERROR(VLOOKUP('CONT. ESTOQUE'!$B14,PROD!$B$6:$G$1000,4,0),"")</f>
        <v/>
      </c>
      <c r="G14" s="147" t="str">
        <f>IF('CONT. ESTOQUE'!$B14&lt;&gt;"",IF('CONT. ESTOQUE'!$E14=0,"Sem Estoque",IF('CONT. ESTOQUE'!$E14&lt;'CONT. ESTOQUE'!$F14,"Estoque Perigoso","Estoque Confortável")),"")</f>
        <v/>
      </c>
      <c r="H14" s="148">
        <f>SUMIF('SAÍDAS'!$C$7:$C$300,'CONT. ESTOQUE'!$B14,'SAÍDAS'!$J$7:$J$300)</f>
        <v>0</v>
      </c>
      <c r="I14" s="148">
        <f>SUMIF(ENTRADAS!$C$8:$C$1000,'CONT. ESTOQUE'!$B14,ENTRADAS!$H$7:$H$1000)</f>
        <v>0</v>
      </c>
      <c r="J14" s="149">
        <f>'CONT. ESTOQUE'!$H14-'CONT. ESTOQUE'!$I14</f>
        <v>0</v>
      </c>
    </row>
    <row r="15">
      <c r="B15" s="146" t="str">
        <f>PROD!B15</f>
        <v/>
      </c>
      <c r="C15" s="147" t="str">
        <f>IF('CONT. ESTOQUE'!$B15&lt;&gt;"",SUMIF(ENTRADAS!$C$7:$C$1000,'CONT. ESTOQUE'!$B15,ENTRADAS!$E$7:$E$1000),"")</f>
        <v/>
      </c>
      <c r="D15" s="147" t="str">
        <f>IF('CONT. ESTOQUE'!$B15&lt;&gt;"",SUMIF('SAÍDAS'!$C$7:$C$300,'CONT. ESTOQUE'!$B15,'SAÍDAS'!$H$7:$H$300),"")</f>
        <v/>
      </c>
      <c r="E15" s="147">
        <f>IFERROR('CONT. ESTOQUE'!$C15-'CONT. ESTOQUE'!$D15,"")</f>
        <v>0</v>
      </c>
      <c r="F15" s="147" t="str">
        <f>IFERROR(VLOOKUP('CONT. ESTOQUE'!$B15,PROD!$B$6:$G$1000,4,0),"")</f>
        <v/>
      </c>
      <c r="G15" s="147" t="str">
        <f>IF('CONT. ESTOQUE'!$B15&lt;&gt;"",IF('CONT. ESTOQUE'!$E15=0,"Sem Estoque",IF('CONT. ESTOQUE'!$E15&lt;'CONT. ESTOQUE'!$F15,"Estoque Perigoso","Estoque Confortável")),"")</f>
        <v/>
      </c>
      <c r="H15" s="148">
        <f>SUMIF('SAÍDAS'!$C$7:$C$300,'CONT. ESTOQUE'!$B15,'SAÍDAS'!$J$7:$J$300)</f>
        <v>0</v>
      </c>
      <c r="I15" s="148">
        <f>SUMIF(ENTRADAS!$C$8:$C$1000,'CONT. ESTOQUE'!$B15,ENTRADAS!$H$7:$H$1000)</f>
        <v>0</v>
      </c>
      <c r="J15" s="149">
        <f>'CONT. ESTOQUE'!$H15-'CONT. ESTOQUE'!$I15</f>
        <v>0</v>
      </c>
    </row>
    <row r="16">
      <c r="B16" s="146" t="str">
        <f>PROD!B16</f>
        <v/>
      </c>
      <c r="C16" s="147" t="str">
        <f>IF('CONT. ESTOQUE'!$B16&lt;&gt;"",SUMIF(ENTRADAS!$C$7:$C$1000,'CONT. ESTOQUE'!$B16,ENTRADAS!$E$7:$E$1000),"")</f>
        <v/>
      </c>
      <c r="D16" s="147" t="str">
        <f>IF('CONT. ESTOQUE'!$B16&lt;&gt;"",SUMIF('SAÍDAS'!$C$7:$C$300,'CONT. ESTOQUE'!$B16,'SAÍDAS'!$H$7:$H$300),"")</f>
        <v/>
      </c>
      <c r="E16" s="147">
        <f>IFERROR('CONT. ESTOQUE'!$C16-'CONT. ESTOQUE'!$D16,"")</f>
        <v>0</v>
      </c>
      <c r="F16" s="147" t="str">
        <f>IFERROR(VLOOKUP('CONT. ESTOQUE'!$B16,PROD!$B$6:$G$1000,4,0),"")</f>
        <v/>
      </c>
      <c r="G16" s="147" t="str">
        <f>IF('CONT. ESTOQUE'!$B16&lt;&gt;"",IF('CONT. ESTOQUE'!$E16=0,"Sem Estoque",IF('CONT. ESTOQUE'!$E16&lt;'CONT. ESTOQUE'!$F16,"Estoque Perigoso","Estoque Confortável")),"")</f>
        <v/>
      </c>
      <c r="H16" s="148">
        <f>SUMIF('SAÍDAS'!$C$7:$C$300,'CONT. ESTOQUE'!$B16,'SAÍDAS'!$J$7:$J$300)</f>
        <v>0</v>
      </c>
      <c r="I16" s="148">
        <f>SUMIF(ENTRADAS!$C$8:$C$1000,'CONT. ESTOQUE'!$B16,ENTRADAS!$H$7:$H$1000)</f>
        <v>0</v>
      </c>
      <c r="J16" s="149">
        <f>'CONT. ESTOQUE'!$H16-'CONT. ESTOQUE'!$I16</f>
        <v>0</v>
      </c>
    </row>
    <row r="17">
      <c r="B17" s="146" t="str">
        <f>PROD!B17</f>
        <v/>
      </c>
      <c r="C17" s="147" t="str">
        <f>IF('CONT. ESTOQUE'!$B17&lt;&gt;"",SUMIF(ENTRADAS!$C$7:$C$1000,'CONT. ESTOQUE'!$B17,ENTRADAS!$E$7:$E$1000),"")</f>
        <v/>
      </c>
      <c r="D17" s="147" t="str">
        <f>IF('CONT. ESTOQUE'!$B17&lt;&gt;"",SUMIF('SAÍDAS'!$C$7:$C$300,'CONT. ESTOQUE'!$B17,'SAÍDAS'!$H$7:$H$300),"")</f>
        <v/>
      </c>
      <c r="E17" s="147">
        <f>IFERROR('CONT. ESTOQUE'!$C17-'CONT. ESTOQUE'!$D17,"")</f>
        <v>0</v>
      </c>
      <c r="F17" s="147" t="str">
        <f>IFERROR(VLOOKUP('CONT. ESTOQUE'!$B17,PROD!$B$6:$G$1000,4,0),"")</f>
        <v/>
      </c>
      <c r="G17" s="147" t="str">
        <f>IF('CONT. ESTOQUE'!$B17&lt;&gt;"",IF('CONT. ESTOQUE'!$E17=0,"Sem Estoque",IF('CONT. ESTOQUE'!$E17&lt;'CONT. ESTOQUE'!$F17,"Estoque Perigoso","Estoque Confortável")),"")</f>
        <v/>
      </c>
      <c r="H17" s="148">
        <f>SUMIF('SAÍDAS'!$C$7:$C$300,'CONT. ESTOQUE'!$B17,'SAÍDAS'!$J$7:$J$300)</f>
        <v>0</v>
      </c>
      <c r="I17" s="148">
        <f>SUMIF(ENTRADAS!$C$8:$C$1000,'CONT. ESTOQUE'!$B17,ENTRADAS!$H$7:$H$1000)</f>
        <v>0</v>
      </c>
      <c r="J17" s="149">
        <f>'CONT. ESTOQUE'!$H17-'CONT. ESTOQUE'!$I17</f>
        <v>0</v>
      </c>
    </row>
    <row r="18">
      <c r="B18" s="146" t="str">
        <f>PROD!B18</f>
        <v/>
      </c>
      <c r="C18" s="147" t="str">
        <f>IF('CONT. ESTOQUE'!$B18&lt;&gt;"",SUMIF(ENTRADAS!$C$7:$C$1000,'CONT. ESTOQUE'!$B18,ENTRADAS!$E$7:$E$1000),"")</f>
        <v/>
      </c>
      <c r="D18" s="147" t="str">
        <f>IF('CONT. ESTOQUE'!$B18&lt;&gt;"",SUMIF('SAÍDAS'!$C$7:$C$300,'CONT. ESTOQUE'!$B18,'SAÍDAS'!$H$7:$H$300),"")</f>
        <v/>
      </c>
      <c r="E18" s="147">
        <f>IFERROR('CONT. ESTOQUE'!$C18-'CONT. ESTOQUE'!$D18,"")</f>
        <v>0</v>
      </c>
      <c r="F18" s="147" t="str">
        <f>IFERROR(VLOOKUP('CONT. ESTOQUE'!$B18,PROD!$B$6:$G$1000,4,0),"")</f>
        <v/>
      </c>
      <c r="G18" s="147" t="str">
        <f>IF('CONT. ESTOQUE'!$B18&lt;&gt;"",IF('CONT. ESTOQUE'!$E18=0,"Sem Estoque",IF('CONT. ESTOQUE'!$E18&lt;'CONT. ESTOQUE'!$F18,"Estoque Perigoso","Estoque Confortável")),"")</f>
        <v/>
      </c>
      <c r="H18" s="148">
        <f>SUMIF('SAÍDAS'!$C$7:$C$300,'CONT. ESTOQUE'!$B18,'SAÍDAS'!$J$7:$J$300)</f>
        <v>0</v>
      </c>
      <c r="I18" s="148">
        <f>SUMIF(ENTRADAS!$C$8:$C$1000,'CONT. ESTOQUE'!$B18,ENTRADAS!$H$7:$H$1000)</f>
        <v>0</v>
      </c>
      <c r="J18" s="149">
        <f>'CONT. ESTOQUE'!$H18-'CONT. ESTOQUE'!$I18</f>
        <v>0</v>
      </c>
    </row>
    <row r="19">
      <c r="B19" s="146" t="str">
        <f>PROD!B19</f>
        <v/>
      </c>
      <c r="C19" s="147" t="str">
        <f>IF('CONT. ESTOQUE'!$B19&lt;&gt;"",SUMIF(ENTRADAS!$C$7:$C$1000,'CONT. ESTOQUE'!$B19,ENTRADAS!$E$7:$E$1000),"")</f>
        <v/>
      </c>
      <c r="D19" s="147" t="str">
        <f>IF('CONT. ESTOQUE'!$B19&lt;&gt;"",SUMIF('SAÍDAS'!$C$7:$C$300,'CONT. ESTOQUE'!$B19,'SAÍDAS'!$H$7:$H$300),"")</f>
        <v/>
      </c>
      <c r="E19" s="147">
        <f>IFERROR('CONT. ESTOQUE'!$C19-'CONT. ESTOQUE'!$D19,"")</f>
        <v>0</v>
      </c>
      <c r="F19" s="147" t="str">
        <f>IFERROR(VLOOKUP('CONT. ESTOQUE'!$B19,PROD!$B$6:$G$1000,4,0),"")</f>
        <v/>
      </c>
      <c r="G19" s="147" t="str">
        <f>IF('CONT. ESTOQUE'!$B19&lt;&gt;"",IF('CONT. ESTOQUE'!$E19=0,"Sem Estoque",IF('CONT. ESTOQUE'!$E19&lt;'CONT. ESTOQUE'!$F19,"Estoque Perigoso","Estoque Confortável")),"")</f>
        <v/>
      </c>
      <c r="H19" s="148">
        <f>SUMIF('SAÍDAS'!$C$7:$C$300,'CONT. ESTOQUE'!$B19,'SAÍDAS'!$J$7:$J$300)</f>
        <v>0</v>
      </c>
      <c r="I19" s="148">
        <f>SUMIF(ENTRADAS!$C$8:$C$1000,'CONT. ESTOQUE'!$B19,ENTRADAS!$H$7:$H$1000)</f>
        <v>0</v>
      </c>
      <c r="J19" s="149">
        <f>'CONT. ESTOQUE'!$H19-'CONT. ESTOQUE'!$I19</f>
        <v>0</v>
      </c>
    </row>
    <row r="20">
      <c r="B20" s="146" t="str">
        <f>PROD!B20</f>
        <v/>
      </c>
      <c r="C20" s="147" t="str">
        <f>IF('CONT. ESTOQUE'!$B20&lt;&gt;"",SUMIF(ENTRADAS!$C$7:$C$1000,'CONT. ESTOQUE'!$B20,ENTRADAS!$E$7:$E$1000),"")</f>
        <v/>
      </c>
      <c r="D20" s="147" t="str">
        <f>IF('CONT. ESTOQUE'!$B20&lt;&gt;"",SUMIF('SAÍDAS'!$C$7:$C$300,'CONT. ESTOQUE'!$B20,'SAÍDAS'!$H$7:$H$300),"")</f>
        <v/>
      </c>
      <c r="E20" s="147">
        <f>IFERROR('CONT. ESTOQUE'!$C20-'CONT. ESTOQUE'!$D20,"")</f>
        <v>0</v>
      </c>
      <c r="F20" s="147" t="str">
        <f>IFERROR(VLOOKUP('CONT. ESTOQUE'!$B20,PROD!$B$6:$G$1000,4,0),"")</f>
        <v/>
      </c>
      <c r="G20" s="147" t="str">
        <f>IF('CONT. ESTOQUE'!$B20&lt;&gt;"",IF('CONT. ESTOQUE'!$E20=0,"Sem Estoque",IF('CONT. ESTOQUE'!$E20&lt;'CONT. ESTOQUE'!$F20,"Estoque Perigoso","Estoque Confortável")),"")</f>
        <v/>
      </c>
      <c r="H20" s="148">
        <f>SUMIF('SAÍDAS'!$C$7:$C$300,'CONT. ESTOQUE'!$B20,'SAÍDAS'!$J$7:$J$300)</f>
        <v>0</v>
      </c>
      <c r="I20" s="148">
        <f>SUMIF(ENTRADAS!$C$8:$C$1000,'CONT. ESTOQUE'!$B20,ENTRADAS!$H$7:$H$1000)</f>
        <v>0</v>
      </c>
      <c r="J20" s="149">
        <f>'CONT. ESTOQUE'!$H20-'CONT. ESTOQUE'!$I20</f>
        <v>0</v>
      </c>
    </row>
    <row r="21" ht="15.75" customHeight="1">
      <c r="B21" s="146" t="str">
        <f>PROD!B21</f>
        <v/>
      </c>
      <c r="C21" s="147" t="str">
        <f>IF('CONT. ESTOQUE'!$B21&lt;&gt;"",SUMIF(ENTRADAS!$C$7:$C$1000,'CONT. ESTOQUE'!$B21,ENTRADAS!$E$7:$E$1000),"")</f>
        <v/>
      </c>
      <c r="D21" s="147" t="str">
        <f>IF('CONT. ESTOQUE'!$B21&lt;&gt;"",SUMIF('SAÍDAS'!$C$7:$C$300,'CONT. ESTOQUE'!$B21,'SAÍDAS'!$H$7:$H$300),"")</f>
        <v/>
      </c>
      <c r="E21" s="147">
        <f>IFERROR('CONT. ESTOQUE'!$C21-'CONT. ESTOQUE'!$D21,"")</f>
        <v>0</v>
      </c>
      <c r="F21" s="147" t="str">
        <f>IFERROR(VLOOKUP('CONT. ESTOQUE'!$B21,PROD!$B$6:$G$1000,4,0),"")</f>
        <v/>
      </c>
      <c r="G21" s="147" t="str">
        <f>IF('CONT. ESTOQUE'!$B21&lt;&gt;"",IF('CONT. ESTOQUE'!$E21=0,"Sem Estoque",IF('CONT. ESTOQUE'!$E21&lt;'CONT. ESTOQUE'!$F21,"Estoque Perigoso","Estoque Confortável")),"")</f>
        <v/>
      </c>
      <c r="H21" s="148">
        <f>SUMIF('SAÍDAS'!$C$7:$C$300,'CONT. ESTOQUE'!$B21,'SAÍDAS'!$J$7:$J$300)</f>
        <v>0</v>
      </c>
      <c r="I21" s="148">
        <f>SUMIF(ENTRADAS!$C$8:$C$1000,'CONT. ESTOQUE'!$B21,ENTRADAS!$H$7:$H$1000)</f>
        <v>0</v>
      </c>
      <c r="J21" s="149">
        <f>'CONT. ESTOQUE'!$H21-'CONT. ESTOQUE'!$I21</f>
        <v>0</v>
      </c>
    </row>
    <row r="22" ht="15.75" customHeight="1">
      <c r="B22" s="146" t="str">
        <f>PROD!B22</f>
        <v/>
      </c>
      <c r="C22" s="147" t="str">
        <f>IF('CONT. ESTOQUE'!$B22&lt;&gt;"",SUMIF(ENTRADAS!$C$7:$C$1000,'CONT. ESTOQUE'!$B22,ENTRADAS!$E$7:$E$1000),"")</f>
        <v/>
      </c>
      <c r="D22" s="147" t="str">
        <f>IF('CONT. ESTOQUE'!$B22&lt;&gt;"",SUMIF('SAÍDAS'!$C$7:$C$300,'CONT. ESTOQUE'!$B22,'SAÍDAS'!$H$7:$H$300),"")</f>
        <v/>
      </c>
      <c r="E22" s="147">
        <f>IFERROR('CONT. ESTOQUE'!$C22-'CONT. ESTOQUE'!$D22,"")</f>
        <v>0</v>
      </c>
      <c r="F22" s="147" t="str">
        <f>IFERROR(VLOOKUP('CONT. ESTOQUE'!$B22,PROD!$B$6:$G$1000,4,0),"")</f>
        <v/>
      </c>
      <c r="G22" s="147" t="str">
        <f>IF('CONT. ESTOQUE'!$B22&lt;&gt;"",IF('CONT. ESTOQUE'!$E22=0,"Sem Estoque",IF('CONT. ESTOQUE'!$E22&lt;'CONT. ESTOQUE'!$F22,"Estoque Perigoso","Estoque Confortável")),"")</f>
        <v/>
      </c>
      <c r="H22" s="148">
        <f>SUMIF('SAÍDAS'!$C$7:$C$300,'CONT. ESTOQUE'!$B22,'SAÍDAS'!$J$7:$J$300)</f>
        <v>0</v>
      </c>
      <c r="I22" s="148">
        <f>SUMIF(ENTRADAS!$C$8:$C$1000,'CONT. ESTOQUE'!$B22,ENTRADAS!$H$7:$H$1000)</f>
        <v>0</v>
      </c>
      <c r="J22" s="149">
        <f>'CONT. ESTOQUE'!$H22-'CONT. ESTOQUE'!$I22</f>
        <v>0</v>
      </c>
    </row>
    <row r="23" ht="15.75" customHeight="1">
      <c r="B23" s="146" t="str">
        <f>PROD!B23</f>
        <v/>
      </c>
      <c r="C23" s="147" t="str">
        <f>IF('CONT. ESTOQUE'!$B23&lt;&gt;"",SUMIF(ENTRADAS!$C$7:$C$1000,'CONT. ESTOQUE'!$B23,ENTRADAS!$E$7:$E$1000),"")</f>
        <v/>
      </c>
      <c r="D23" s="147" t="str">
        <f>IF('CONT. ESTOQUE'!$B23&lt;&gt;"",SUMIF('SAÍDAS'!$C$7:$C$300,'CONT. ESTOQUE'!$B23,'SAÍDAS'!$H$7:$H$300),"")</f>
        <v/>
      </c>
      <c r="E23" s="147">
        <f>IFERROR('CONT. ESTOQUE'!$C23-'CONT. ESTOQUE'!$D23,"")</f>
        <v>0</v>
      </c>
      <c r="F23" s="147" t="str">
        <f>IFERROR(VLOOKUP('CONT. ESTOQUE'!$B23,PROD!$B$6:$G$1000,4,0),"")</f>
        <v/>
      </c>
      <c r="G23" s="147" t="str">
        <f>IF('CONT. ESTOQUE'!$B23&lt;&gt;"",IF('CONT. ESTOQUE'!$E23=0,"Sem Estoque",IF('CONT. ESTOQUE'!$E23&lt;'CONT. ESTOQUE'!$F23,"Estoque Perigoso","Estoque Confortável")),"")</f>
        <v/>
      </c>
      <c r="H23" s="148">
        <f>SUMIF('SAÍDAS'!$C$7:$C$300,'CONT. ESTOQUE'!$B23,'SAÍDAS'!$J$7:$J$300)</f>
        <v>0</v>
      </c>
      <c r="I23" s="148">
        <f>SUMIF(ENTRADAS!$C$8:$C$1000,'CONT. ESTOQUE'!$B23,ENTRADAS!$H$7:$H$1000)</f>
        <v>0</v>
      </c>
      <c r="J23" s="149">
        <f>'CONT. ESTOQUE'!$H23-'CONT. ESTOQUE'!$I23</f>
        <v>0</v>
      </c>
    </row>
    <row r="24" ht="15.75" customHeight="1">
      <c r="B24" s="146" t="str">
        <f>PROD!B24</f>
        <v/>
      </c>
      <c r="C24" s="147" t="str">
        <f>IF('CONT. ESTOQUE'!$B24&lt;&gt;"",SUMIF(ENTRADAS!$C$7:$C$1000,'CONT. ESTOQUE'!$B24,ENTRADAS!$E$7:$E$1000),"")</f>
        <v/>
      </c>
      <c r="D24" s="147" t="str">
        <f>IF('CONT. ESTOQUE'!$B24&lt;&gt;"",SUMIF('SAÍDAS'!$C$7:$C$300,'CONT. ESTOQUE'!$B24,'SAÍDAS'!$H$7:$H$300),"")</f>
        <v/>
      </c>
      <c r="E24" s="147">
        <f>IFERROR('CONT. ESTOQUE'!$C24-'CONT. ESTOQUE'!$D24,"")</f>
        <v>0</v>
      </c>
      <c r="F24" s="147" t="str">
        <f>IFERROR(VLOOKUP('CONT. ESTOQUE'!$B24,PROD!$B$6:$G$1000,4,0),"")</f>
        <v/>
      </c>
      <c r="G24" s="147" t="str">
        <f>IF('CONT. ESTOQUE'!$B24&lt;&gt;"",IF('CONT. ESTOQUE'!$E24=0,"Sem Estoque",IF('CONT. ESTOQUE'!$E24&lt;'CONT. ESTOQUE'!$F24,"Estoque Perigoso","Estoque Confortável")),"")</f>
        <v/>
      </c>
      <c r="H24" s="148">
        <f>SUMIF('SAÍDAS'!$C$7:$C$300,'CONT. ESTOQUE'!$B24,'SAÍDAS'!$J$7:$J$300)</f>
        <v>0</v>
      </c>
      <c r="I24" s="148">
        <f>SUMIF(ENTRADAS!$C$8:$C$1000,'CONT. ESTOQUE'!$B24,ENTRADAS!$H$7:$H$1000)</f>
        <v>0</v>
      </c>
      <c r="J24" s="149">
        <f>'CONT. ESTOQUE'!$H24-'CONT. ESTOQUE'!$I24</f>
        <v>0</v>
      </c>
    </row>
    <row r="25" ht="15.75" customHeight="1">
      <c r="B25" s="146" t="str">
        <f>PROD!B25</f>
        <v/>
      </c>
      <c r="C25" s="147" t="str">
        <f>IF('CONT. ESTOQUE'!$B25&lt;&gt;"",SUMIF(ENTRADAS!$C$7:$C$1000,'CONT. ESTOQUE'!$B25,ENTRADAS!$E$7:$E$1000),"")</f>
        <v/>
      </c>
      <c r="D25" s="147" t="str">
        <f>IF('CONT. ESTOQUE'!$B25&lt;&gt;"",SUMIF('SAÍDAS'!$C$7:$C$300,'CONT. ESTOQUE'!$B25,'SAÍDAS'!$H$7:$H$300),"")</f>
        <v/>
      </c>
      <c r="E25" s="147">
        <f>IFERROR('CONT. ESTOQUE'!$C25-'CONT. ESTOQUE'!$D25,"")</f>
        <v>0</v>
      </c>
      <c r="F25" s="147" t="str">
        <f>IFERROR(VLOOKUP('CONT. ESTOQUE'!$B25,PROD!$B$6:$G$1000,4,0),"")</f>
        <v/>
      </c>
      <c r="G25" s="147" t="str">
        <f>IF('CONT. ESTOQUE'!$B25&lt;&gt;"",IF('CONT. ESTOQUE'!$E25=0,"Sem Estoque",IF('CONT. ESTOQUE'!$E25&lt;'CONT. ESTOQUE'!$F25,"Estoque Perigoso","Estoque Confortável")),"")</f>
        <v/>
      </c>
      <c r="H25" s="148">
        <f>SUMIF('SAÍDAS'!$C$7:$C$300,'CONT. ESTOQUE'!$B25,'SAÍDAS'!$J$7:$J$300)</f>
        <v>0</v>
      </c>
      <c r="I25" s="148">
        <f>SUMIF(ENTRADAS!$C$8:$C$1000,'CONT. ESTOQUE'!$B25,ENTRADAS!$H$7:$H$1000)</f>
        <v>0</v>
      </c>
      <c r="J25" s="149">
        <f>'CONT. ESTOQUE'!$H25-'CONT. ESTOQUE'!$I25</f>
        <v>0</v>
      </c>
    </row>
    <row r="26" ht="15.75" customHeight="1">
      <c r="B26" s="146" t="str">
        <f>PROD!B26</f>
        <v/>
      </c>
      <c r="C26" s="147" t="str">
        <f>IF('CONT. ESTOQUE'!$B26&lt;&gt;"",SUMIF(ENTRADAS!$C$7:$C$1000,'CONT. ESTOQUE'!$B26,ENTRADAS!$E$7:$E$1000),"")</f>
        <v/>
      </c>
      <c r="D26" s="147" t="str">
        <f>IF('CONT. ESTOQUE'!$B26&lt;&gt;"",SUMIF('SAÍDAS'!$C$7:$C$300,'CONT. ESTOQUE'!$B26,'SAÍDAS'!$H$7:$H$300),"")</f>
        <v/>
      </c>
      <c r="E26" s="147">
        <f>IFERROR('CONT. ESTOQUE'!$C26-'CONT. ESTOQUE'!$D26,"")</f>
        <v>0</v>
      </c>
      <c r="F26" s="147" t="str">
        <f>IFERROR(VLOOKUP('CONT. ESTOQUE'!$B26,PROD!$B$6:$G$1000,4,0),"")</f>
        <v/>
      </c>
      <c r="G26" s="147" t="str">
        <f>IF('CONT. ESTOQUE'!$B26&lt;&gt;"",IF('CONT. ESTOQUE'!$E26=0,"Sem Estoque",IF('CONT. ESTOQUE'!$E26&lt;'CONT. ESTOQUE'!$F26,"Estoque Perigoso","Estoque Confortável")),"")</f>
        <v/>
      </c>
      <c r="H26" s="148">
        <f>SUMIF('SAÍDAS'!$C$7:$C$300,'CONT. ESTOQUE'!$B26,'SAÍDAS'!$J$7:$J$300)</f>
        <v>0</v>
      </c>
      <c r="I26" s="148">
        <f>SUMIF(ENTRADAS!$C$8:$C$1000,'CONT. ESTOQUE'!$B26,ENTRADAS!$H$7:$H$1000)</f>
        <v>0</v>
      </c>
      <c r="J26" s="149">
        <f>'CONT. ESTOQUE'!$H26-'CONT. ESTOQUE'!$I26</f>
        <v>0</v>
      </c>
    </row>
    <row r="27" ht="15.75" customHeight="1">
      <c r="B27" s="146" t="str">
        <f>PROD!B27</f>
        <v/>
      </c>
      <c r="C27" s="147" t="str">
        <f>IF('CONT. ESTOQUE'!$B27&lt;&gt;"",SUMIF(ENTRADAS!$C$7:$C$1000,'CONT. ESTOQUE'!$B27,ENTRADAS!$E$7:$E$1000),"")</f>
        <v/>
      </c>
      <c r="D27" s="147" t="str">
        <f>IF('CONT. ESTOQUE'!$B27&lt;&gt;"",SUMIF('SAÍDAS'!$C$7:$C$300,'CONT. ESTOQUE'!$B27,'SAÍDAS'!$H$7:$H$300),"")</f>
        <v/>
      </c>
      <c r="E27" s="147">
        <f>IFERROR('CONT. ESTOQUE'!$C27-'CONT. ESTOQUE'!$D27,"")</f>
        <v>0</v>
      </c>
      <c r="F27" s="147" t="str">
        <f>IFERROR(VLOOKUP('CONT. ESTOQUE'!$B27,PROD!$B$6:$G$1000,4,0),"")</f>
        <v/>
      </c>
      <c r="G27" s="147" t="str">
        <f>IF('CONT. ESTOQUE'!$B27&lt;&gt;"",IF('CONT. ESTOQUE'!$E27=0,"Sem Estoque",IF('CONT. ESTOQUE'!$E27&lt;'CONT. ESTOQUE'!$F27,"Estoque Perigoso","Estoque Confortável")),"")</f>
        <v/>
      </c>
      <c r="H27" s="148">
        <f>SUMIF('SAÍDAS'!$C$7:$C$300,'CONT. ESTOQUE'!$B27,'SAÍDAS'!$J$7:$J$300)</f>
        <v>0</v>
      </c>
      <c r="I27" s="148">
        <f>SUMIF(ENTRADAS!$C$8:$C$1000,'CONT. ESTOQUE'!$B27,ENTRADAS!$H$7:$H$1000)</f>
        <v>0</v>
      </c>
      <c r="J27" s="149">
        <f>'CONT. ESTOQUE'!$H27-'CONT. ESTOQUE'!$I27</f>
        <v>0</v>
      </c>
    </row>
    <row r="28" ht="15.75" customHeight="1">
      <c r="B28" s="146" t="str">
        <f>PROD!B28</f>
        <v/>
      </c>
      <c r="C28" s="147" t="str">
        <f>IF('CONT. ESTOQUE'!$B28&lt;&gt;"",SUMIF(ENTRADAS!$C$7:$C$1000,'CONT. ESTOQUE'!$B28,ENTRADAS!$E$7:$E$1000),"")</f>
        <v/>
      </c>
      <c r="D28" s="147" t="str">
        <f>IF('CONT. ESTOQUE'!$B28&lt;&gt;"",SUMIF('SAÍDAS'!$C$7:$C$300,'CONT. ESTOQUE'!$B28,'SAÍDAS'!$H$7:$H$300),"")</f>
        <v/>
      </c>
      <c r="E28" s="147">
        <f>IFERROR('CONT. ESTOQUE'!$C28-'CONT. ESTOQUE'!$D28,"")</f>
        <v>0</v>
      </c>
      <c r="F28" s="147" t="str">
        <f>IFERROR(VLOOKUP('CONT. ESTOQUE'!$B28,PROD!$B$6:$G$1000,4,0),"")</f>
        <v/>
      </c>
      <c r="G28" s="147" t="str">
        <f>IF('CONT. ESTOQUE'!$B28&lt;&gt;"",IF('CONT. ESTOQUE'!$E28=0,"Sem Estoque",IF('CONT. ESTOQUE'!$E28&lt;'CONT. ESTOQUE'!$F28,"Estoque Perigoso","Estoque Confortável")),"")</f>
        <v/>
      </c>
      <c r="H28" s="148">
        <f>SUMIF('SAÍDAS'!$C$7:$C$300,'CONT. ESTOQUE'!$B28,'SAÍDAS'!$J$7:$J$300)</f>
        <v>0</v>
      </c>
      <c r="I28" s="148">
        <f>SUMIF(ENTRADAS!$C$8:$C$1000,'CONT. ESTOQUE'!$B28,ENTRADAS!$H$7:$H$1000)</f>
        <v>0</v>
      </c>
      <c r="J28" s="149">
        <f>'CONT. ESTOQUE'!$H28-'CONT. ESTOQUE'!$I28</f>
        <v>0</v>
      </c>
    </row>
    <row r="29" ht="15.75" customHeight="1">
      <c r="B29" s="146" t="str">
        <f>PROD!B29</f>
        <v/>
      </c>
      <c r="C29" s="147" t="str">
        <f>IF('CONT. ESTOQUE'!$B29&lt;&gt;"",SUMIF(ENTRADAS!$C$7:$C$1000,'CONT. ESTOQUE'!$B29,ENTRADAS!$E$7:$E$1000),"")</f>
        <v/>
      </c>
      <c r="D29" s="147" t="str">
        <f>IF('CONT. ESTOQUE'!$B29&lt;&gt;"",SUMIF('SAÍDAS'!$C$7:$C$300,'CONT. ESTOQUE'!$B29,'SAÍDAS'!$H$7:$H$300),"")</f>
        <v/>
      </c>
      <c r="E29" s="147">
        <f>IFERROR('CONT. ESTOQUE'!$C29-'CONT. ESTOQUE'!$D29,"")</f>
        <v>0</v>
      </c>
      <c r="F29" s="147" t="str">
        <f>IFERROR(VLOOKUP('CONT. ESTOQUE'!$B29,PROD!$B$6:$G$1000,4,0),"")</f>
        <v/>
      </c>
      <c r="G29" s="147" t="str">
        <f>IF('CONT. ESTOQUE'!$B29&lt;&gt;"",IF('CONT. ESTOQUE'!$E29=0,"Sem Estoque",IF('CONT. ESTOQUE'!$E29&lt;'CONT. ESTOQUE'!$F29,"Estoque Perigoso","Estoque Confortável")),"")</f>
        <v/>
      </c>
      <c r="H29" s="148">
        <f>SUMIF('SAÍDAS'!$C$7:$C$300,'CONT. ESTOQUE'!$B29,'SAÍDAS'!$J$7:$J$300)</f>
        <v>0</v>
      </c>
      <c r="I29" s="148">
        <f>SUMIF(ENTRADAS!$C$8:$C$1000,'CONT. ESTOQUE'!$B29,ENTRADAS!$H$7:$H$1000)</f>
        <v>0</v>
      </c>
      <c r="J29" s="149">
        <f>'CONT. ESTOQUE'!$H29-'CONT. ESTOQUE'!$I29</f>
        <v>0</v>
      </c>
    </row>
    <row r="30" ht="15.75" customHeight="1">
      <c r="B30" s="146" t="str">
        <f>PROD!B30</f>
        <v/>
      </c>
      <c r="C30" s="147" t="str">
        <f>IF('CONT. ESTOQUE'!$B30&lt;&gt;"",SUMIF(ENTRADAS!$C$7:$C$1000,'CONT. ESTOQUE'!$B30,ENTRADAS!$E$7:$E$1000),"")</f>
        <v/>
      </c>
      <c r="D30" s="147" t="str">
        <f>IF('CONT. ESTOQUE'!$B30&lt;&gt;"",SUMIF('SAÍDAS'!$C$7:$C$300,'CONT. ESTOQUE'!$B30,'SAÍDAS'!$H$7:$H$300),"")</f>
        <v/>
      </c>
      <c r="E30" s="147">
        <f>IFERROR('CONT. ESTOQUE'!$C30-'CONT. ESTOQUE'!$D30,"")</f>
        <v>0</v>
      </c>
      <c r="F30" s="147" t="str">
        <f>IFERROR(VLOOKUP('CONT. ESTOQUE'!$B30,PROD!$B$6:$G$1000,4,0),"")</f>
        <v/>
      </c>
      <c r="G30" s="147" t="str">
        <f>IF('CONT. ESTOQUE'!$B30&lt;&gt;"",IF('CONT. ESTOQUE'!$E30=0,"Sem Estoque",IF('CONT. ESTOQUE'!$E30&lt;'CONT. ESTOQUE'!$F30,"Estoque Perigoso","Estoque Confortável")),"")</f>
        <v/>
      </c>
      <c r="H30" s="148">
        <f>SUMIF('SAÍDAS'!$C$7:$C$300,'CONT. ESTOQUE'!$B30,'SAÍDAS'!$J$7:$J$300)</f>
        <v>0</v>
      </c>
      <c r="I30" s="148">
        <f>SUMIF(ENTRADAS!$C$8:$C$1000,'CONT. ESTOQUE'!$B30,ENTRADAS!$H$7:$H$1000)</f>
        <v>0</v>
      </c>
      <c r="J30" s="149">
        <f>'CONT. ESTOQUE'!$H30-'CONT. ESTOQUE'!$I30</f>
        <v>0</v>
      </c>
    </row>
    <row r="31" ht="15.75" customHeight="1">
      <c r="B31" s="146" t="str">
        <f>PROD!B31</f>
        <v/>
      </c>
      <c r="C31" s="147" t="str">
        <f>IF('CONT. ESTOQUE'!$B31&lt;&gt;"",SUMIF(ENTRADAS!$C$7:$C$1000,'CONT. ESTOQUE'!$B31,ENTRADAS!$E$7:$E$1000),"")</f>
        <v/>
      </c>
      <c r="D31" s="147" t="str">
        <f>IF('CONT. ESTOQUE'!$B31&lt;&gt;"",SUMIF('SAÍDAS'!$C$7:$C$300,'CONT. ESTOQUE'!$B31,'SAÍDAS'!$H$7:$H$300),"")</f>
        <v/>
      </c>
      <c r="E31" s="147">
        <f>IFERROR('CONT. ESTOQUE'!$C31-'CONT. ESTOQUE'!$D31,"")</f>
        <v>0</v>
      </c>
      <c r="F31" s="147" t="str">
        <f>IFERROR(VLOOKUP('CONT. ESTOQUE'!$B31,PROD!$B$6:$G$1000,4,0),"")</f>
        <v/>
      </c>
      <c r="G31" s="147" t="str">
        <f>IF('CONT. ESTOQUE'!$B31&lt;&gt;"",IF('CONT. ESTOQUE'!$E31=0,"Sem Estoque",IF('CONT. ESTOQUE'!$E31&lt;'CONT. ESTOQUE'!$F31,"Estoque Perigoso","Estoque Confortável")),"")</f>
        <v/>
      </c>
      <c r="H31" s="148">
        <f>SUMIF('SAÍDAS'!$C$7:$C$300,'CONT. ESTOQUE'!$B31,'SAÍDAS'!$J$7:$J$300)</f>
        <v>0</v>
      </c>
      <c r="I31" s="148">
        <f>SUMIF(ENTRADAS!$C$8:$C$1000,'CONT. ESTOQUE'!$B31,ENTRADAS!$H$7:$H$1000)</f>
        <v>0</v>
      </c>
      <c r="J31" s="149">
        <f>'CONT. ESTOQUE'!$H31-'CONT. ESTOQUE'!$I31</f>
        <v>0</v>
      </c>
    </row>
    <row r="32" ht="15.75" customHeight="1">
      <c r="B32" s="146" t="str">
        <f>PROD!B32</f>
        <v/>
      </c>
      <c r="C32" s="147" t="str">
        <f>IF('CONT. ESTOQUE'!$B32&lt;&gt;"",SUMIF(ENTRADAS!$C$7:$C$1000,'CONT. ESTOQUE'!$B32,ENTRADAS!$E$7:$E$1000),"")</f>
        <v/>
      </c>
      <c r="D32" s="147" t="str">
        <f>IF('CONT. ESTOQUE'!$B32&lt;&gt;"",SUMIF('SAÍDAS'!$C$7:$C$300,'CONT. ESTOQUE'!$B32,'SAÍDAS'!$H$7:$H$300),"")</f>
        <v/>
      </c>
      <c r="E32" s="147">
        <f>IFERROR('CONT. ESTOQUE'!$C32-'CONT. ESTOQUE'!$D32,"")</f>
        <v>0</v>
      </c>
      <c r="F32" s="147" t="str">
        <f>IFERROR(VLOOKUP('CONT. ESTOQUE'!$B32,PROD!$B$6:$G$1000,4,0),"")</f>
        <v/>
      </c>
      <c r="G32" s="147" t="str">
        <f>IF('CONT. ESTOQUE'!$B32&lt;&gt;"",IF('CONT. ESTOQUE'!$E32=0,"Sem Estoque",IF('CONT. ESTOQUE'!$E32&lt;'CONT. ESTOQUE'!$F32,"Estoque Perigoso","Estoque Confortável")),"")</f>
        <v/>
      </c>
      <c r="H32" s="148">
        <f>SUMIF('SAÍDAS'!$C$7:$C$300,'CONT. ESTOQUE'!$B32,'SAÍDAS'!$J$7:$J$300)</f>
        <v>0</v>
      </c>
      <c r="I32" s="148">
        <f>SUMIF(ENTRADAS!$C$8:$C$1000,'CONT. ESTOQUE'!$B32,ENTRADAS!$H$7:$H$1000)</f>
        <v>0</v>
      </c>
      <c r="J32" s="149">
        <f>'CONT. ESTOQUE'!$H32-'CONT. ESTOQUE'!$I32</f>
        <v>0</v>
      </c>
    </row>
    <row r="33" ht="15.75" customHeight="1">
      <c r="B33" s="146" t="str">
        <f>PROD!B33</f>
        <v/>
      </c>
      <c r="C33" s="147" t="str">
        <f>IF('CONT. ESTOQUE'!$B33&lt;&gt;"",SUMIF(ENTRADAS!$C$7:$C$1000,'CONT. ESTOQUE'!$B33,ENTRADAS!$E$7:$E$1000),"")</f>
        <v/>
      </c>
      <c r="D33" s="147" t="str">
        <f>IF('CONT. ESTOQUE'!$B33&lt;&gt;"",SUMIF('SAÍDAS'!$C$7:$C$300,'CONT. ESTOQUE'!$B33,'SAÍDAS'!$H$7:$H$300),"")</f>
        <v/>
      </c>
      <c r="E33" s="147">
        <f>IFERROR('CONT. ESTOQUE'!$C33-'CONT. ESTOQUE'!$D33,"")</f>
        <v>0</v>
      </c>
      <c r="F33" s="147" t="str">
        <f>IFERROR(VLOOKUP('CONT. ESTOQUE'!$B33,PROD!$B$6:$G$1000,4,0),"")</f>
        <v/>
      </c>
      <c r="G33" s="147" t="str">
        <f>IF('CONT. ESTOQUE'!$B33&lt;&gt;"",IF('CONT. ESTOQUE'!$E33=0,"Sem Estoque",IF('CONT. ESTOQUE'!$E33&lt;'CONT. ESTOQUE'!$F33,"Estoque Perigoso","Estoque Confortável")),"")</f>
        <v/>
      </c>
      <c r="H33" s="148">
        <f>SUMIF('SAÍDAS'!$C$7:$C$300,'CONT. ESTOQUE'!$B33,'SAÍDAS'!$J$7:$J$300)</f>
        <v>0</v>
      </c>
      <c r="I33" s="148">
        <f>SUMIF(ENTRADAS!$C$8:$C$1000,'CONT. ESTOQUE'!$B33,ENTRADAS!$H$7:$H$1000)</f>
        <v>0</v>
      </c>
      <c r="J33" s="149">
        <f>'CONT. ESTOQUE'!$H33-'CONT. ESTOQUE'!$I33</f>
        <v>0</v>
      </c>
    </row>
    <row r="34" ht="15.75" customHeight="1">
      <c r="B34" s="146" t="str">
        <f>PROD!B34</f>
        <v/>
      </c>
      <c r="C34" s="147" t="str">
        <f>IF('CONT. ESTOQUE'!$B34&lt;&gt;"",SUMIF(ENTRADAS!$C$7:$C$1000,'CONT. ESTOQUE'!$B34,ENTRADAS!$E$7:$E$1000),"")</f>
        <v/>
      </c>
      <c r="D34" s="147" t="str">
        <f>IF('CONT. ESTOQUE'!$B34&lt;&gt;"",SUMIF('SAÍDAS'!$C$7:$C$300,'CONT. ESTOQUE'!$B34,'SAÍDAS'!$H$7:$H$300),"")</f>
        <v/>
      </c>
      <c r="E34" s="147">
        <f>IFERROR('CONT. ESTOQUE'!$C34-'CONT. ESTOQUE'!$D34,"")</f>
        <v>0</v>
      </c>
      <c r="F34" s="147" t="str">
        <f>IFERROR(VLOOKUP('CONT. ESTOQUE'!$B34,PROD!$B$6:$G$1000,4,0),"")</f>
        <v/>
      </c>
      <c r="G34" s="147" t="str">
        <f>IF('CONT. ESTOQUE'!$B34&lt;&gt;"",IF('CONT. ESTOQUE'!$E34=0,"Sem Estoque",IF('CONT. ESTOQUE'!$E34&lt;'CONT. ESTOQUE'!$F34,"Estoque Perigoso","Estoque Confortável")),"")</f>
        <v/>
      </c>
      <c r="H34" s="148">
        <f>SUMIF('SAÍDAS'!$C$7:$C$300,'CONT. ESTOQUE'!$B34,'SAÍDAS'!$J$7:$J$300)</f>
        <v>0</v>
      </c>
      <c r="I34" s="148">
        <f>SUMIF(ENTRADAS!$C$8:$C$1000,'CONT. ESTOQUE'!$B34,ENTRADAS!$H$7:$H$1000)</f>
        <v>0</v>
      </c>
      <c r="J34" s="149">
        <f>'CONT. ESTOQUE'!$H34-'CONT. ESTOQUE'!$I34</f>
        <v>0</v>
      </c>
    </row>
    <row r="35" ht="15.75" customHeight="1">
      <c r="B35" s="146" t="str">
        <f>PROD!B35</f>
        <v/>
      </c>
      <c r="C35" s="147" t="str">
        <f>IF('CONT. ESTOQUE'!$B35&lt;&gt;"",SUMIF(ENTRADAS!$C$7:$C$1000,'CONT. ESTOQUE'!$B35,ENTRADAS!$E$7:$E$1000),"")</f>
        <v/>
      </c>
      <c r="D35" s="147" t="str">
        <f>IF('CONT. ESTOQUE'!$B35&lt;&gt;"",SUMIF('SAÍDAS'!$C$7:$C$300,'CONT. ESTOQUE'!$B35,'SAÍDAS'!$H$7:$H$300),"")</f>
        <v/>
      </c>
      <c r="E35" s="147">
        <f>IFERROR('CONT. ESTOQUE'!$C35-'CONT. ESTOQUE'!$D35,"")</f>
        <v>0</v>
      </c>
      <c r="F35" s="147" t="str">
        <f>IFERROR(VLOOKUP('CONT. ESTOQUE'!$B35,PROD!$B$6:$G$1000,4,0),"")</f>
        <v/>
      </c>
      <c r="G35" s="147" t="str">
        <f>IF('CONT. ESTOQUE'!$B35&lt;&gt;"",IF('CONT. ESTOQUE'!$E35=0,"Sem Estoque",IF('CONT. ESTOQUE'!$E35&lt;'CONT. ESTOQUE'!$F35,"Estoque Perigoso","Estoque Confortável")),"")</f>
        <v/>
      </c>
      <c r="H35" s="148">
        <f>SUMIF('SAÍDAS'!$C$7:$C$300,'CONT. ESTOQUE'!$B35,'SAÍDAS'!$J$7:$J$300)</f>
        <v>0</v>
      </c>
      <c r="I35" s="148">
        <f>SUMIF(ENTRADAS!$C$8:$C$1000,'CONT. ESTOQUE'!$B35,ENTRADAS!$H$7:$H$1000)</f>
        <v>0</v>
      </c>
      <c r="J35" s="149">
        <f>'CONT. ESTOQUE'!$H35-'CONT. ESTOQUE'!$I35</f>
        <v>0</v>
      </c>
    </row>
    <row r="36" ht="15.75" customHeight="1">
      <c r="B36" s="146" t="str">
        <f>PROD!B36</f>
        <v/>
      </c>
      <c r="C36" s="147" t="str">
        <f>IF('CONT. ESTOQUE'!$B36&lt;&gt;"",SUMIF(ENTRADAS!$C$7:$C$1000,'CONT. ESTOQUE'!$B36,ENTRADAS!$E$7:$E$1000),"")</f>
        <v/>
      </c>
      <c r="D36" s="147" t="str">
        <f>IF('CONT. ESTOQUE'!$B36&lt;&gt;"",SUMIF('SAÍDAS'!$C$7:$C$300,'CONT. ESTOQUE'!$B36,'SAÍDAS'!$H$7:$H$300),"")</f>
        <v/>
      </c>
      <c r="E36" s="147">
        <f>IFERROR('CONT. ESTOQUE'!$C36-'CONT. ESTOQUE'!$D36,"")</f>
        <v>0</v>
      </c>
      <c r="F36" s="147" t="str">
        <f>IFERROR(VLOOKUP('CONT. ESTOQUE'!$B36,PROD!$B$6:$G$1000,4,0),"")</f>
        <v/>
      </c>
      <c r="G36" s="147" t="str">
        <f>IF('CONT. ESTOQUE'!$B36&lt;&gt;"",IF('CONT. ESTOQUE'!$E36=0,"Sem Estoque",IF('CONT. ESTOQUE'!$E36&lt;'CONT. ESTOQUE'!$F36,"Estoque Perigoso","Estoque Confortável")),"")</f>
        <v/>
      </c>
      <c r="H36" s="148">
        <f>SUMIF('SAÍDAS'!$C$7:$C$300,'CONT. ESTOQUE'!$B36,'SAÍDAS'!$J$7:$J$300)</f>
        <v>0</v>
      </c>
      <c r="I36" s="148">
        <f>SUMIF(ENTRADAS!$C$8:$C$1000,'CONT. ESTOQUE'!$B36,ENTRADAS!$H$7:$H$1000)</f>
        <v>0</v>
      </c>
      <c r="J36" s="149">
        <f>'CONT. ESTOQUE'!$H36-'CONT. ESTOQUE'!$I36</f>
        <v>0</v>
      </c>
    </row>
    <row r="37" ht="15.75" customHeight="1">
      <c r="B37" s="146" t="str">
        <f>PROD!B37</f>
        <v/>
      </c>
      <c r="C37" s="147" t="str">
        <f>IF('CONT. ESTOQUE'!$B37&lt;&gt;"",SUMIF(ENTRADAS!$C$7:$C$1000,'CONT. ESTOQUE'!$B37,ENTRADAS!$E$7:$E$1000),"")</f>
        <v/>
      </c>
      <c r="D37" s="147" t="str">
        <f>IF('CONT. ESTOQUE'!$B37&lt;&gt;"",SUMIF('SAÍDAS'!$C$7:$C$300,'CONT. ESTOQUE'!$B37,'SAÍDAS'!$H$7:$H$300),"")</f>
        <v/>
      </c>
      <c r="E37" s="147">
        <f>IFERROR('CONT. ESTOQUE'!$C37-'CONT. ESTOQUE'!$D37,"")</f>
        <v>0</v>
      </c>
      <c r="F37" s="147" t="str">
        <f>IFERROR(VLOOKUP('CONT. ESTOQUE'!$B37,PROD!$B$6:$G$1000,4,0),"")</f>
        <v/>
      </c>
      <c r="G37" s="147" t="str">
        <f>IF('CONT. ESTOQUE'!$B37&lt;&gt;"",IF('CONT. ESTOQUE'!$E37=0,"Sem Estoque",IF('CONT. ESTOQUE'!$E37&lt;'CONT. ESTOQUE'!$F37,"Estoque Perigoso","Estoque Confortável")),"")</f>
        <v/>
      </c>
      <c r="H37" s="148">
        <f>SUMIF('SAÍDAS'!$C$7:$C$300,'CONT. ESTOQUE'!$B37,'SAÍDAS'!$J$7:$J$300)</f>
        <v>0</v>
      </c>
      <c r="I37" s="148">
        <f>SUMIF(ENTRADAS!$C$8:$C$1000,'CONT. ESTOQUE'!$B37,ENTRADAS!$H$7:$H$1000)</f>
        <v>0</v>
      </c>
      <c r="J37" s="149">
        <f>'CONT. ESTOQUE'!$H37-'CONT. ESTOQUE'!$I37</f>
        <v>0</v>
      </c>
    </row>
    <row r="38" ht="15.75" customHeight="1">
      <c r="B38" s="146" t="str">
        <f>PROD!B38</f>
        <v/>
      </c>
      <c r="C38" s="147" t="str">
        <f>IF('CONT. ESTOQUE'!$B38&lt;&gt;"",SUMIF(ENTRADAS!$C$7:$C$1000,'CONT. ESTOQUE'!$B38,ENTRADAS!$E$7:$E$1000),"")</f>
        <v/>
      </c>
      <c r="D38" s="147" t="str">
        <f>IF('CONT. ESTOQUE'!$B38&lt;&gt;"",SUMIF('SAÍDAS'!$C$7:$C$300,'CONT. ESTOQUE'!$B38,'SAÍDAS'!$H$7:$H$300),"")</f>
        <v/>
      </c>
      <c r="E38" s="147">
        <f>IFERROR('CONT. ESTOQUE'!$C38-'CONT. ESTOQUE'!$D38,"")</f>
        <v>0</v>
      </c>
      <c r="F38" s="147" t="str">
        <f>IFERROR(VLOOKUP('CONT. ESTOQUE'!$B38,PROD!$B$6:$G$1000,4,0),"")</f>
        <v/>
      </c>
      <c r="G38" s="147" t="str">
        <f>IF('CONT. ESTOQUE'!$B38&lt;&gt;"",IF('CONT. ESTOQUE'!$E38=0,"Sem Estoque",IF('CONT. ESTOQUE'!$E38&lt;'CONT. ESTOQUE'!$F38,"Estoque Perigoso","Estoque Confortável")),"")</f>
        <v/>
      </c>
      <c r="H38" s="148">
        <f>SUMIF('SAÍDAS'!$C$7:$C$300,'CONT. ESTOQUE'!$B38,'SAÍDAS'!$J$7:$J$300)</f>
        <v>0</v>
      </c>
      <c r="I38" s="148">
        <f>SUMIF(ENTRADAS!$C$8:$C$1000,'CONT. ESTOQUE'!$B38,ENTRADAS!$H$7:$H$1000)</f>
        <v>0</v>
      </c>
      <c r="J38" s="149">
        <f>'CONT. ESTOQUE'!$H38-'CONT. ESTOQUE'!$I38</f>
        <v>0</v>
      </c>
    </row>
    <row r="39" ht="15.75" customHeight="1">
      <c r="B39" s="146" t="str">
        <f>PROD!B39</f>
        <v/>
      </c>
      <c r="C39" s="147" t="str">
        <f>IF('CONT. ESTOQUE'!$B39&lt;&gt;"",SUMIF(ENTRADAS!$C$7:$C$1000,'CONT. ESTOQUE'!$B39,ENTRADAS!$E$7:$E$1000),"")</f>
        <v/>
      </c>
      <c r="D39" s="147" t="str">
        <f>IF('CONT. ESTOQUE'!$B39&lt;&gt;"",SUMIF('SAÍDAS'!$C$7:$C$300,'CONT. ESTOQUE'!$B39,'SAÍDAS'!$H$7:$H$300),"")</f>
        <v/>
      </c>
      <c r="E39" s="147">
        <f>IFERROR('CONT. ESTOQUE'!$C39-'CONT. ESTOQUE'!$D39,"")</f>
        <v>0</v>
      </c>
      <c r="F39" s="147" t="str">
        <f>IFERROR(VLOOKUP('CONT. ESTOQUE'!$B39,PROD!$B$6:$G$1000,4,0),"")</f>
        <v/>
      </c>
      <c r="G39" s="147" t="str">
        <f>IF('CONT. ESTOQUE'!$B39&lt;&gt;"",IF('CONT. ESTOQUE'!$E39=0,"Sem Estoque",IF('CONT. ESTOQUE'!$E39&lt;'CONT. ESTOQUE'!$F39,"Estoque Perigoso","Estoque Confortável")),"")</f>
        <v/>
      </c>
      <c r="H39" s="148">
        <f>SUMIF('SAÍDAS'!$C$7:$C$300,'CONT. ESTOQUE'!$B39,'SAÍDAS'!$J$7:$J$300)</f>
        <v>0</v>
      </c>
      <c r="I39" s="148">
        <f>SUMIF(ENTRADAS!$C$8:$C$1000,'CONT. ESTOQUE'!$B39,ENTRADAS!$H$7:$H$1000)</f>
        <v>0</v>
      </c>
      <c r="J39" s="149">
        <f>'CONT. ESTOQUE'!$H39-'CONT. ESTOQUE'!$I39</f>
        <v>0</v>
      </c>
    </row>
    <row r="40" ht="15.75" customHeight="1">
      <c r="B40" s="146" t="str">
        <f>PROD!B40</f>
        <v/>
      </c>
      <c r="C40" s="147" t="str">
        <f>IF('CONT. ESTOQUE'!$B40&lt;&gt;"",SUMIF(ENTRADAS!$C$7:$C$1000,'CONT. ESTOQUE'!$B40,ENTRADAS!$E$7:$E$1000),"")</f>
        <v/>
      </c>
      <c r="D40" s="147" t="str">
        <f>IF('CONT. ESTOQUE'!$B40&lt;&gt;"",SUMIF('SAÍDAS'!$C$7:$C$300,'CONT. ESTOQUE'!$B40,'SAÍDAS'!$H$7:$H$300),"")</f>
        <v/>
      </c>
      <c r="E40" s="147">
        <f>IFERROR('CONT. ESTOQUE'!$C40-'CONT. ESTOQUE'!$D40,"")</f>
        <v>0</v>
      </c>
      <c r="F40" s="147" t="str">
        <f>IFERROR(VLOOKUP('CONT. ESTOQUE'!$B40,PROD!$B$6:$G$1000,4,0),"")</f>
        <v/>
      </c>
      <c r="G40" s="147" t="str">
        <f>IF('CONT. ESTOQUE'!$B40&lt;&gt;"",IF('CONT. ESTOQUE'!$E40=0,"Sem Estoque",IF('CONT. ESTOQUE'!$E40&lt;'CONT. ESTOQUE'!$F40,"Estoque Perigoso","Estoque Confortável")),"")</f>
        <v/>
      </c>
      <c r="H40" s="148">
        <f>SUMIF('SAÍDAS'!$C$7:$C$300,'CONT. ESTOQUE'!$B40,'SAÍDAS'!$J$7:$J$300)</f>
        <v>0</v>
      </c>
      <c r="I40" s="148">
        <f>SUMIF(ENTRADAS!$C$8:$C$1000,'CONT. ESTOQUE'!$B40,ENTRADAS!$H$7:$H$1000)</f>
        <v>0</v>
      </c>
      <c r="J40" s="149">
        <f>'CONT. ESTOQUE'!$H40-'CONT. ESTOQUE'!$I40</f>
        <v>0</v>
      </c>
    </row>
    <row r="41" ht="15.75" customHeight="1">
      <c r="B41" s="146" t="str">
        <f>PROD!B41</f>
        <v/>
      </c>
      <c r="C41" s="147" t="str">
        <f>IF('CONT. ESTOQUE'!$B41&lt;&gt;"",SUMIF(ENTRADAS!$C$7:$C$1000,'CONT. ESTOQUE'!$B41,ENTRADAS!$E$7:$E$1000),"")</f>
        <v/>
      </c>
      <c r="D41" s="147" t="str">
        <f>IF('CONT. ESTOQUE'!$B41&lt;&gt;"",SUMIF('SAÍDAS'!$C$7:$C$300,'CONT. ESTOQUE'!$B41,'SAÍDAS'!$H$7:$H$300),"")</f>
        <v/>
      </c>
      <c r="E41" s="147">
        <f>IFERROR('CONT. ESTOQUE'!$C41-'CONT. ESTOQUE'!$D41,"")</f>
        <v>0</v>
      </c>
      <c r="F41" s="147" t="str">
        <f>IFERROR(VLOOKUP('CONT. ESTOQUE'!$B41,PROD!$B$6:$G$1000,4,0),"")</f>
        <v/>
      </c>
      <c r="G41" s="147" t="str">
        <f>IF('CONT. ESTOQUE'!$B41&lt;&gt;"",IF('CONT. ESTOQUE'!$E41=0,"Sem Estoque",IF('CONT. ESTOQUE'!$E41&lt;'CONT. ESTOQUE'!$F41,"Estoque Perigoso","Estoque Confortável")),"")</f>
        <v/>
      </c>
      <c r="H41" s="148">
        <f>SUMIF('SAÍDAS'!$C$7:$C$300,'CONT. ESTOQUE'!$B41,'SAÍDAS'!$J$7:$J$300)</f>
        <v>0</v>
      </c>
      <c r="I41" s="148">
        <f>SUMIF(ENTRADAS!$C$8:$C$1000,'CONT. ESTOQUE'!$B41,ENTRADAS!$H$7:$H$1000)</f>
        <v>0</v>
      </c>
      <c r="J41" s="149">
        <f>'CONT. ESTOQUE'!$H41-'CONT. ESTOQUE'!$I41</f>
        <v>0</v>
      </c>
    </row>
    <row r="42" ht="15.75" customHeight="1">
      <c r="B42" s="146" t="str">
        <f>PROD!B42</f>
        <v/>
      </c>
      <c r="C42" s="147" t="str">
        <f>IF('CONT. ESTOQUE'!$B42&lt;&gt;"",SUMIF(ENTRADAS!$C$7:$C$1000,'CONT. ESTOQUE'!$B42,ENTRADAS!$E$7:$E$1000),"")</f>
        <v/>
      </c>
      <c r="D42" s="147" t="str">
        <f>IF('CONT. ESTOQUE'!$B42&lt;&gt;"",SUMIF('SAÍDAS'!$C$7:$C$300,'CONT. ESTOQUE'!$B42,'SAÍDAS'!$H$7:$H$300),"")</f>
        <v/>
      </c>
      <c r="E42" s="147">
        <f>IFERROR('CONT. ESTOQUE'!$C42-'CONT. ESTOQUE'!$D42,"")</f>
        <v>0</v>
      </c>
      <c r="F42" s="147" t="str">
        <f>IFERROR(VLOOKUP('CONT. ESTOQUE'!$B42,PROD!$B$6:$G$1000,4,0),"")</f>
        <v/>
      </c>
      <c r="G42" s="147" t="str">
        <f>IF('CONT. ESTOQUE'!$B42&lt;&gt;"",IF('CONT. ESTOQUE'!$E42=0,"Sem Estoque",IF('CONT. ESTOQUE'!$E42&lt;'CONT. ESTOQUE'!$F42,"Estoque Perigoso","Estoque Confortável")),"")</f>
        <v/>
      </c>
      <c r="H42" s="148">
        <f>SUMIF('SAÍDAS'!$C$7:$C$300,'CONT. ESTOQUE'!$B42,'SAÍDAS'!$J$7:$J$300)</f>
        <v>0</v>
      </c>
      <c r="I42" s="148">
        <f>SUMIF(ENTRADAS!$C$8:$C$1000,'CONT. ESTOQUE'!$B42,ENTRADAS!$H$7:$H$1000)</f>
        <v>0</v>
      </c>
      <c r="J42" s="149">
        <f>'CONT. ESTOQUE'!$H42-'CONT. ESTOQUE'!$I42</f>
        <v>0</v>
      </c>
    </row>
    <row r="43" ht="15.75" customHeight="1">
      <c r="B43" s="146" t="str">
        <f>PROD!B43</f>
        <v/>
      </c>
      <c r="C43" s="147" t="str">
        <f>IF('CONT. ESTOQUE'!$B43&lt;&gt;"",SUMIF(ENTRADAS!$C$7:$C$1000,'CONT. ESTOQUE'!$B43,ENTRADAS!$E$7:$E$1000),"")</f>
        <v/>
      </c>
      <c r="D43" s="147" t="str">
        <f>IF('CONT. ESTOQUE'!$B43&lt;&gt;"",SUMIF('SAÍDAS'!$C$7:$C$300,'CONT. ESTOQUE'!$B43,'SAÍDAS'!$H$7:$H$300),"")</f>
        <v/>
      </c>
      <c r="E43" s="147">
        <f>IFERROR('CONT. ESTOQUE'!$C43-'CONT. ESTOQUE'!$D43,"")</f>
        <v>0</v>
      </c>
      <c r="F43" s="147" t="str">
        <f>IFERROR(VLOOKUP('CONT. ESTOQUE'!$B43,PROD!$B$6:$G$1000,4,0),"")</f>
        <v/>
      </c>
      <c r="G43" s="147" t="str">
        <f>IF('CONT. ESTOQUE'!$B43&lt;&gt;"",IF('CONT. ESTOQUE'!$E43=0,"Sem Estoque",IF('CONT. ESTOQUE'!$E43&lt;'CONT. ESTOQUE'!$F43,"Estoque Perigoso","Estoque Confortável")),"")</f>
        <v/>
      </c>
      <c r="H43" s="148">
        <f>SUMIF('SAÍDAS'!$C$7:$C$300,'CONT. ESTOQUE'!$B43,'SAÍDAS'!$J$7:$J$300)</f>
        <v>0</v>
      </c>
      <c r="I43" s="148">
        <f>SUMIF(ENTRADAS!$C$8:$C$1000,'CONT. ESTOQUE'!$B43,ENTRADAS!$H$7:$H$1000)</f>
        <v>0</v>
      </c>
      <c r="J43" s="149">
        <f>'CONT. ESTOQUE'!$H43-'CONT. ESTOQUE'!$I43</f>
        <v>0</v>
      </c>
    </row>
    <row r="44" ht="15.75" customHeight="1">
      <c r="B44" s="146" t="str">
        <f>PROD!B44</f>
        <v/>
      </c>
      <c r="C44" s="147" t="str">
        <f>IF('CONT. ESTOQUE'!$B44&lt;&gt;"",SUMIF(ENTRADAS!$C$7:$C$1000,'CONT. ESTOQUE'!$B44,ENTRADAS!$E$7:$E$1000),"")</f>
        <v/>
      </c>
      <c r="D44" s="147" t="str">
        <f>IF('CONT. ESTOQUE'!$B44&lt;&gt;"",SUMIF('SAÍDAS'!$C$7:$C$300,'CONT. ESTOQUE'!$B44,'SAÍDAS'!$H$7:$H$300),"")</f>
        <v/>
      </c>
      <c r="E44" s="147">
        <f>IFERROR('CONT. ESTOQUE'!$C44-'CONT. ESTOQUE'!$D44,"")</f>
        <v>0</v>
      </c>
      <c r="F44" s="147" t="str">
        <f>IFERROR(VLOOKUP('CONT. ESTOQUE'!$B44,PROD!$B$6:$G$1000,4,0),"")</f>
        <v/>
      </c>
      <c r="G44" s="147" t="str">
        <f>IF('CONT. ESTOQUE'!$B44&lt;&gt;"",IF('CONT. ESTOQUE'!$E44=0,"Sem Estoque",IF('CONT. ESTOQUE'!$E44&lt;'CONT. ESTOQUE'!$F44,"Estoque Perigoso","Estoque Confortável")),"")</f>
        <v/>
      </c>
      <c r="H44" s="148">
        <f>SUMIF('SAÍDAS'!$C$7:$C$300,'CONT. ESTOQUE'!$B44,'SAÍDAS'!$J$7:$J$300)</f>
        <v>0</v>
      </c>
      <c r="I44" s="148">
        <f>SUMIF(ENTRADAS!$C$8:$C$1000,'CONT. ESTOQUE'!$B44,ENTRADAS!$H$7:$H$1000)</f>
        <v>0</v>
      </c>
      <c r="J44" s="149">
        <f>'CONT. ESTOQUE'!$H44-'CONT. ESTOQUE'!$I44</f>
        <v>0</v>
      </c>
    </row>
    <row r="45" ht="15.75" customHeight="1">
      <c r="B45" s="146" t="str">
        <f>PROD!B45</f>
        <v/>
      </c>
      <c r="C45" s="147" t="str">
        <f>IF('CONT. ESTOQUE'!$B45&lt;&gt;"",SUMIF(ENTRADAS!$C$7:$C$1000,'CONT. ESTOQUE'!$B45,ENTRADAS!$E$7:$E$1000),"")</f>
        <v/>
      </c>
      <c r="D45" s="147" t="str">
        <f>IF('CONT. ESTOQUE'!$B45&lt;&gt;"",SUMIF('SAÍDAS'!$C$7:$C$300,'CONT. ESTOQUE'!$B45,'SAÍDAS'!$H$7:$H$300),"")</f>
        <v/>
      </c>
      <c r="E45" s="147">
        <f>IFERROR('CONT. ESTOQUE'!$C45-'CONT. ESTOQUE'!$D45,"")</f>
        <v>0</v>
      </c>
      <c r="F45" s="147" t="str">
        <f>IFERROR(VLOOKUP('CONT. ESTOQUE'!$B45,PROD!$B$6:$G$1000,4,0),"")</f>
        <v/>
      </c>
      <c r="G45" s="147" t="str">
        <f>IF('CONT. ESTOQUE'!$B45&lt;&gt;"",IF('CONT. ESTOQUE'!$E45=0,"Sem Estoque",IF('CONT. ESTOQUE'!$E45&lt;'CONT. ESTOQUE'!$F45,"Estoque Perigoso","Estoque Confortável")),"")</f>
        <v/>
      </c>
      <c r="H45" s="148">
        <f>SUMIF('SAÍDAS'!$C$7:$C$300,'CONT. ESTOQUE'!$B45,'SAÍDAS'!$J$7:$J$300)</f>
        <v>0</v>
      </c>
      <c r="I45" s="148">
        <f>SUMIF(ENTRADAS!$C$8:$C$1000,'CONT. ESTOQUE'!$B45,ENTRADAS!$H$7:$H$1000)</f>
        <v>0</v>
      </c>
      <c r="J45" s="149">
        <f>'CONT. ESTOQUE'!$H45-'CONT. ESTOQUE'!$I45</f>
        <v>0</v>
      </c>
    </row>
    <row r="46" ht="15.75" customHeight="1">
      <c r="B46" s="146" t="str">
        <f>PROD!B46</f>
        <v/>
      </c>
      <c r="C46" s="147" t="str">
        <f>IF('CONT. ESTOQUE'!$B46&lt;&gt;"",SUMIF(ENTRADAS!$C$7:$C$1000,'CONT. ESTOQUE'!$B46,ENTRADAS!$E$7:$E$1000),"")</f>
        <v/>
      </c>
      <c r="D46" s="147" t="str">
        <f>IF('CONT. ESTOQUE'!$B46&lt;&gt;"",SUMIF('SAÍDAS'!$C$7:$C$300,'CONT. ESTOQUE'!$B46,'SAÍDAS'!$H$7:$H$300),"")</f>
        <v/>
      </c>
      <c r="E46" s="147">
        <f>IFERROR('CONT. ESTOQUE'!$C46-'CONT. ESTOQUE'!$D46,"")</f>
        <v>0</v>
      </c>
      <c r="F46" s="147" t="str">
        <f>IFERROR(VLOOKUP('CONT. ESTOQUE'!$B46,PROD!$B$6:$G$1000,4,0),"")</f>
        <v/>
      </c>
      <c r="G46" s="147" t="str">
        <f>IF('CONT. ESTOQUE'!$B46&lt;&gt;"",IF('CONT. ESTOQUE'!$E46=0,"Sem Estoque",IF('CONT. ESTOQUE'!$E46&lt;'CONT. ESTOQUE'!$F46,"Estoque Perigoso","Estoque Confortável")),"")</f>
        <v/>
      </c>
      <c r="H46" s="148">
        <f>SUMIF('SAÍDAS'!$C$7:$C$300,'CONT. ESTOQUE'!$B46,'SAÍDAS'!$J$7:$J$300)</f>
        <v>0</v>
      </c>
      <c r="I46" s="148">
        <f>SUMIF(ENTRADAS!$C$8:$C$1000,'CONT. ESTOQUE'!$B46,ENTRADAS!$H$7:$H$1000)</f>
        <v>0</v>
      </c>
      <c r="J46" s="149">
        <f>'CONT. ESTOQUE'!$H46-'CONT. ESTOQUE'!$I46</f>
        <v>0</v>
      </c>
    </row>
    <row r="47" ht="15.75" customHeight="1">
      <c r="B47" s="146" t="str">
        <f>PROD!B47</f>
        <v/>
      </c>
      <c r="C47" s="147" t="str">
        <f>IF('CONT. ESTOQUE'!$B47&lt;&gt;"",SUMIF(ENTRADAS!$C$7:$C$1000,'CONT. ESTOQUE'!$B47,ENTRADAS!$E$7:$E$1000),"")</f>
        <v/>
      </c>
      <c r="D47" s="147" t="str">
        <f>IF('CONT. ESTOQUE'!$B47&lt;&gt;"",SUMIF('SAÍDAS'!$C$7:$C$300,'CONT. ESTOQUE'!$B47,'SAÍDAS'!$H$7:$H$300),"")</f>
        <v/>
      </c>
      <c r="E47" s="147">
        <f>IFERROR('CONT. ESTOQUE'!$C47-'CONT. ESTOQUE'!$D47,"")</f>
        <v>0</v>
      </c>
      <c r="F47" s="147" t="str">
        <f>IFERROR(VLOOKUP('CONT. ESTOQUE'!$B47,PROD!$B$6:$G$1000,4,0),"")</f>
        <v/>
      </c>
      <c r="G47" s="147" t="str">
        <f>IF('CONT. ESTOQUE'!$B47&lt;&gt;"",IF('CONT. ESTOQUE'!$E47=0,"Sem Estoque",IF('CONT. ESTOQUE'!$E47&lt;'CONT. ESTOQUE'!$F47,"Estoque Perigoso","Estoque Confortável")),"")</f>
        <v/>
      </c>
      <c r="H47" s="148">
        <f>SUMIF('SAÍDAS'!$C$7:$C$300,'CONT. ESTOQUE'!$B47,'SAÍDAS'!$J$7:$J$300)</f>
        <v>0</v>
      </c>
      <c r="I47" s="148">
        <f>SUMIF(ENTRADAS!$C$8:$C$1000,'CONT. ESTOQUE'!$B47,ENTRADAS!$H$7:$H$1000)</f>
        <v>0</v>
      </c>
      <c r="J47" s="149">
        <f>'CONT. ESTOQUE'!$H47-'CONT. ESTOQUE'!$I47</f>
        <v>0</v>
      </c>
    </row>
    <row r="48" ht="15.75" customHeight="1">
      <c r="B48" s="146" t="str">
        <f>PROD!B48</f>
        <v/>
      </c>
      <c r="C48" s="147" t="str">
        <f>IF('CONT. ESTOQUE'!$B48&lt;&gt;"",SUMIF(ENTRADAS!$C$7:$C$1000,'CONT. ESTOQUE'!$B48,ENTRADAS!$E$7:$E$1000),"")</f>
        <v/>
      </c>
      <c r="D48" s="147" t="str">
        <f>IF('CONT. ESTOQUE'!$B48&lt;&gt;"",SUMIF('SAÍDAS'!$C$7:$C$300,'CONT. ESTOQUE'!$B48,'SAÍDAS'!$H$7:$H$300),"")</f>
        <v/>
      </c>
      <c r="E48" s="147">
        <f>IFERROR('CONT. ESTOQUE'!$C48-'CONT. ESTOQUE'!$D48,"")</f>
        <v>0</v>
      </c>
      <c r="F48" s="147" t="str">
        <f>IFERROR(VLOOKUP('CONT. ESTOQUE'!$B48,PROD!$B$6:$G$1000,4,0),"")</f>
        <v/>
      </c>
      <c r="G48" s="147" t="str">
        <f>IF('CONT. ESTOQUE'!$B48&lt;&gt;"",IF('CONT. ESTOQUE'!$E48=0,"Sem Estoque",IF('CONT. ESTOQUE'!$E48&lt;'CONT. ESTOQUE'!$F48,"Estoque Perigoso","Estoque Confortável")),"")</f>
        <v/>
      </c>
      <c r="H48" s="148">
        <f>SUMIF('SAÍDAS'!$C$7:$C$300,'CONT. ESTOQUE'!$B48,'SAÍDAS'!$J$7:$J$300)</f>
        <v>0</v>
      </c>
      <c r="I48" s="148">
        <f>SUMIF(ENTRADAS!$C$8:$C$1000,'CONT. ESTOQUE'!$B48,ENTRADAS!$H$7:$H$1000)</f>
        <v>0</v>
      </c>
      <c r="J48" s="149">
        <f>'CONT. ESTOQUE'!$H48-'CONT. ESTOQUE'!$I48</f>
        <v>0</v>
      </c>
    </row>
    <row r="49" ht="15.75" customHeight="1">
      <c r="B49" s="146" t="str">
        <f>PROD!B49</f>
        <v/>
      </c>
      <c r="C49" s="147" t="str">
        <f>IF('CONT. ESTOQUE'!$B49&lt;&gt;"",SUMIF(ENTRADAS!$C$7:$C$1000,'CONT. ESTOQUE'!$B49,ENTRADAS!$E$7:$E$1000),"")</f>
        <v/>
      </c>
      <c r="D49" s="147" t="str">
        <f>IF('CONT. ESTOQUE'!$B49&lt;&gt;"",SUMIF('SAÍDAS'!$C$7:$C$300,'CONT. ESTOQUE'!$B49,'SAÍDAS'!$H$7:$H$300),"")</f>
        <v/>
      </c>
      <c r="E49" s="147">
        <f>IFERROR('CONT. ESTOQUE'!$C49-'CONT. ESTOQUE'!$D49,"")</f>
        <v>0</v>
      </c>
      <c r="F49" s="147" t="str">
        <f>IFERROR(VLOOKUP('CONT. ESTOQUE'!$B49,PROD!$B$6:$G$1000,4,0),"")</f>
        <v/>
      </c>
      <c r="G49" s="147" t="str">
        <f>IF('CONT. ESTOQUE'!$B49&lt;&gt;"",IF('CONT. ESTOQUE'!$E49=0,"Sem Estoque",IF('CONT. ESTOQUE'!$E49&lt;'CONT. ESTOQUE'!$F49,"Estoque Perigoso","Estoque Confortável")),"")</f>
        <v/>
      </c>
      <c r="H49" s="148">
        <f>SUMIF('SAÍDAS'!$C$7:$C$300,'CONT. ESTOQUE'!$B49,'SAÍDAS'!$J$7:$J$300)</f>
        <v>0</v>
      </c>
      <c r="I49" s="148">
        <f>SUMIF(ENTRADAS!$C$8:$C$1000,'CONT. ESTOQUE'!$B49,ENTRADAS!$H$7:$H$1000)</f>
        <v>0</v>
      </c>
      <c r="J49" s="149">
        <f>'CONT. ESTOQUE'!$H49-'CONT. ESTOQUE'!$I49</f>
        <v>0</v>
      </c>
    </row>
    <row r="50" ht="15.75" customHeight="1">
      <c r="B50" s="146" t="str">
        <f>PROD!B50</f>
        <v/>
      </c>
      <c r="C50" s="147" t="str">
        <f>IF('CONT. ESTOQUE'!$B50&lt;&gt;"",SUMIF(ENTRADAS!$C$7:$C$1000,'CONT. ESTOQUE'!$B50,ENTRADAS!$E$7:$E$1000),"")</f>
        <v/>
      </c>
      <c r="D50" s="147" t="str">
        <f>IF('CONT. ESTOQUE'!$B50&lt;&gt;"",SUMIF('SAÍDAS'!$C$7:$C$300,'CONT. ESTOQUE'!$B50,'SAÍDAS'!$H$7:$H$300),"")</f>
        <v/>
      </c>
      <c r="E50" s="147">
        <f>IFERROR('CONT. ESTOQUE'!$C50-'CONT. ESTOQUE'!$D50,"")</f>
        <v>0</v>
      </c>
      <c r="F50" s="147" t="str">
        <f>IFERROR(VLOOKUP('CONT. ESTOQUE'!$B50,PROD!$B$6:$G$1000,4,0),"")</f>
        <v/>
      </c>
      <c r="G50" s="147" t="str">
        <f>IF('CONT. ESTOQUE'!$B50&lt;&gt;"",IF('CONT. ESTOQUE'!$E50=0,"Sem Estoque",IF('CONT. ESTOQUE'!$E50&lt;'CONT. ESTOQUE'!$F50,"Estoque Perigoso","Estoque Confortável")),"")</f>
        <v/>
      </c>
      <c r="H50" s="148">
        <f>SUMIF('SAÍDAS'!$C$7:$C$300,'CONT. ESTOQUE'!$B50,'SAÍDAS'!$J$7:$J$300)</f>
        <v>0</v>
      </c>
      <c r="I50" s="148">
        <f>SUMIF(ENTRADAS!$C$8:$C$1000,'CONT. ESTOQUE'!$B50,ENTRADAS!$H$7:$H$1000)</f>
        <v>0</v>
      </c>
      <c r="J50" s="149">
        <f>'CONT. ESTOQUE'!$H50-'CONT. ESTOQUE'!$I50</f>
        <v>0</v>
      </c>
    </row>
    <row r="51" ht="15.75" customHeight="1">
      <c r="B51" s="146" t="str">
        <f>PROD!B51</f>
        <v/>
      </c>
      <c r="C51" s="147" t="str">
        <f>IF('CONT. ESTOQUE'!$B51&lt;&gt;"",SUMIF(ENTRADAS!$C$7:$C$1000,'CONT. ESTOQUE'!$B51,ENTRADAS!$E$7:$E$1000),"")</f>
        <v/>
      </c>
      <c r="D51" s="147" t="str">
        <f>IF('CONT. ESTOQUE'!$B51&lt;&gt;"",SUMIF('SAÍDAS'!$C$7:$C$300,'CONT. ESTOQUE'!$B51,'SAÍDAS'!$H$7:$H$300),"")</f>
        <v/>
      </c>
      <c r="E51" s="147">
        <f>IFERROR('CONT. ESTOQUE'!$C51-'CONT. ESTOQUE'!$D51,"")</f>
        <v>0</v>
      </c>
      <c r="F51" s="147" t="str">
        <f>IFERROR(VLOOKUP('CONT. ESTOQUE'!$B51,PROD!$B$6:$G$1000,4,0),"")</f>
        <v/>
      </c>
      <c r="G51" s="147" t="str">
        <f>IF('CONT. ESTOQUE'!$B51&lt;&gt;"",IF('CONT. ESTOQUE'!$E51=0,"Sem Estoque",IF('CONT. ESTOQUE'!$E51&lt;'CONT. ESTOQUE'!$F51,"Estoque Perigoso","Estoque Confortável")),"")</f>
        <v/>
      </c>
      <c r="H51" s="148">
        <f>SUMIF('SAÍDAS'!$C$7:$C$300,'CONT. ESTOQUE'!$B51,'SAÍDAS'!$J$7:$J$300)</f>
        <v>0</v>
      </c>
      <c r="I51" s="148">
        <f>SUMIF(ENTRADAS!$C$8:$C$1000,'CONT. ESTOQUE'!$B51,ENTRADAS!$H$7:$H$1000)</f>
        <v>0</v>
      </c>
      <c r="J51" s="149">
        <f>'CONT. ESTOQUE'!$H51-'CONT. ESTOQUE'!$I51</f>
        <v>0</v>
      </c>
    </row>
    <row r="52" ht="15.75" customHeight="1">
      <c r="B52" s="146" t="str">
        <f>PROD!B52</f>
        <v/>
      </c>
      <c r="C52" s="147" t="str">
        <f>IF('CONT. ESTOQUE'!$B52&lt;&gt;"",SUMIF(ENTRADAS!$C$7:$C$1000,'CONT. ESTOQUE'!$B52,ENTRADAS!$E$7:$E$1000),"")</f>
        <v/>
      </c>
      <c r="D52" s="147" t="str">
        <f>IF('CONT. ESTOQUE'!$B52&lt;&gt;"",SUMIF('SAÍDAS'!$C$7:$C$300,'CONT. ESTOQUE'!$B52,'SAÍDAS'!$H$7:$H$300),"")</f>
        <v/>
      </c>
      <c r="E52" s="147">
        <f>IFERROR('CONT. ESTOQUE'!$C52-'CONT. ESTOQUE'!$D52,"")</f>
        <v>0</v>
      </c>
      <c r="F52" s="147" t="str">
        <f>IFERROR(VLOOKUP('CONT. ESTOQUE'!$B52,PROD!$B$6:$G$1000,4,0),"")</f>
        <v/>
      </c>
      <c r="G52" s="147" t="str">
        <f>IF('CONT. ESTOQUE'!$B52&lt;&gt;"",IF('CONT. ESTOQUE'!$E52=0,"Sem Estoque",IF('CONT. ESTOQUE'!$E52&lt;'CONT. ESTOQUE'!$F52,"Estoque Perigoso","Estoque Confortável")),"")</f>
        <v/>
      </c>
      <c r="H52" s="148">
        <f>SUMIF('SAÍDAS'!$C$7:$C$300,'CONT. ESTOQUE'!$B52,'SAÍDAS'!$J$7:$J$300)</f>
        <v>0</v>
      </c>
      <c r="I52" s="148">
        <f>SUMIF(ENTRADAS!$C$8:$C$1000,'CONT. ESTOQUE'!$B52,ENTRADAS!$H$7:$H$1000)</f>
        <v>0</v>
      </c>
      <c r="J52" s="149">
        <f>'CONT. ESTOQUE'!$H52-'CONT. ESTOQUE'!$I52</f>
        <v>0</v>
      </c>
    </row>
    <row r="53" ht="15.75" customHeight="1">
      <c r="B53" s="146" t="str">
        <f>PROD!B53</f>
        <v/>
      </c>
      <c r="C53" s="147" t="str">
        <f>IF('CONT. ESTOQUE'!$B53&lt;&gt;"",SUMIF(ENTRADAS!$C$7:$C$1000,'CONT. ESTOQUE'!$B53,ENTRADAS!$E$7:$E$1000),"")</f>
        <v/>
      </c>
      <c r="D53" s="147" t="str">
        <f>IF('CONT. ESTOQUE'!$B53&lt;&gt;"",SUMIF('SAÍDAS'!$C$7:$C$300,'CONT. ESTOQUE'!$B53,'SAÍDAS'!$H$7:$H$300),"")</f>
        <v/>
      </c>
      <c r="E53" s="147">
        <f>IFERROR('CONT. ESTOQUE'!$C53-'CONT. ESTOQUE'!$D53,"")</f>
        <v>0</v>
      </c>
      <c r="F53" s="147" t="str">
        <f>IFERROR(VLOOKUP('CONT. ESTOQUE'!$B53,PROD!$B$6:$G$1000,4,0),"")</f>
        <v/>
      </c>
      <c r="G53" s="147" t="str">
        <f>IF('CONT. ESTOQUE'!$B53&lt;&gt;"",IF('CONT. ESTOQUE'!$E53=0,"Sem Estoque",IF('CONT. ESTOQUE'!$E53&lt;'CONT. ESTOQUE'!$F53,"Estoque Perigoso","Estoque Confortável")),"")</f>
        <v/>
      </c>
      <c r="H53" s="148">
        <f>SUMIF('SAÍDAS'!$C$7:$C$300,'CONT. ESTOQUE'!$B53,'SAÍDAS'!$J$7:$J$300)</f>
        <v>0</v>
      </c>
      <c r="I53" s="148">
        <f>SUMIF(ENTRADAS!$C$8:$C$1000,'CONT. ESTOQUE'!$B53,ENTRADAS!$H$7:$H$1000)</f>
        <v>0</v>
      </c>
      <c r="J53" s="149">
        <f>'CONT. ESTOQUE'!$H53-'CONT. ESTOQUE'!$I53</f>
        <v>0</v>
      </c>
    </row>
    <row r="54" ht="15.75" customHeight="1">
      <c r="B54" s="146" t="str">
        <f>PROD!B54</f>
        <v/>
      </c>
      <c r="C54" s="147" t="str">
        <f>IF('CONT. ESTOQUE'!$B54&lt;&gt;"",SUMIF(ENTRADAS!$C$7:$C$1000,'CONT. ESTOQUE'!$B54,ENTRADAS!$E$7:$E$1000),"")</f>
        <v/>
      </c>
      <c r="D54" s="147" t="str">
        <f>IF('CONT. ESTOQUE'!$B54&lt;&gt;"",SUMIF('SAÍDAS'!$C$7:$C$300,'CONT. ESTOQUE'!$B54,'SAÍDAS'!$H$7:$H$300),"")</f>
        <v/>
      </c>
      <c r="E54" s="147">
        <f>IFERROR('CONT. ESTOQUE'!$C54-'CONT. ESTOQUE'!$D54,"")</f>
        <v>0</v>
      </c>
      <c r="F54" s="147" t="str">
        <f>IFERROR(VLOOKUP('CONT. ESTOQUE'!$B54,PROD!$B$6:$G$1000,4,0),"")</f>
        <v/>
      </c>
      <c r="G54" s="147" t="str">
        <f>IF('CONT. ESTOQUE'!$B54&lt;&gt;"",IF('CONT. ESTOQUE'!$E54=0,"Sem Estoque",IF('CONT. ESTOQUE'!$E54&lt;'CONT. ESTOQUE'!$F54,"Estoque Perigoso","Estoque Confortável")),"")</f>
        <v/>
      </c>
      <c r="H54" s="148">
        <f>SUMIF('SAÍDAS'!$C$7:$C$300,'CONT. ESTOQUE'!$B54,'SAÍDAS'!$J$7:$J$300)</f>
        <v>0</v>
      </c>
      <c r="I54" s="148">
        <f>SUMIF(ENTRADAS!$C$8:$C$1000,'CONT. ESTOQUE'!$B54,ENTRADAS!$H$7:$H$1000)</f>
        <v>0</v>
      </c>
      <c r="J54" s="149">
        <f>'CONT. ESTOQUE'!$H54-'CONT. ESTOQUE'!$I54</f>
        <v>0</v>
      </c>
    </row>
    <row r="55" ht="15.75" customHeight="1">
      <c r="B55" s="146" t="str">
        <f>PROD!B55</f>
        <v/>
      </c>
      <c r="C55" s="147" t="str">
        <f>IF('CONT. ESTOQUE'!$B55&lt;&gt;"",SUMIF(ENTRADAS!$C$7:$C$1000,'CONT. ESTOQUE'!$B55,ENTRADAS!$E$7:$E$1000),"")</f>
        <v/>
      </c>
      <c r="D55" s="147" t="str">
        <f>IF('CONT. ESTOQUE'!$B55&lt;&gt;"",SUMIF('SAÍDAS'!$C$7:$C$300,'CONT. ESTOQUE'!$B55,'SAÍDAS'!$H$7:$H$300),"")</f>
        <v/>
      </c>
      <c r="E55" s="147">
        <f>IFERROR('CONT. ESTOQUE'!$C55-'CONT. ESTOQUE'!$D55,"")</f>
        <v>0</v>
      </c>
      <c r="F55" s="147" t="str">
        <f>IFERROR(VLOOKUP('CONT. ESTOQUE'!$B55,PROD!$B$6:$G$1000,4,0),"")</f>
        <v/>
      </c>
      <c r="G55" s="147" t="str">
        <f>IF('CONT. ESTOQUE'!$B55&lt;&gt;"",IF('CONT. ESTOQUE'!$E55=0,"Sem Estoque",IF('CONT. ESTOQUE'!$E55&lt;'CONT. ESTOQUE'!$F55,"Estoque Perigoso","Estoque Confortável")),"")</f>
        <v/>
      </c>
      <c r="H55" s="148">
        <f>SUMIF('SAÍDAS'!$C$7:$C$300,'CONT. ESTOQUE'!$B55,'SAÍDAS'!$J$7:$J$300)</f>
        <v>0</v>
      </c>
      <c r="I55" s="148">
        <f>SUMIF(ENTRADAS!$C$8:$C$1000,'CONT. ESTOQUE'!$B55,ENTRADAS!$H$7:$H$1000)</f>
        <v>0</v>
      </c>
      <c r="J55" s="149">
        <f>'CONT. ESTOQUE'!$H55-'CONT. ESTOQUE'!$I55</f>
        <v>0</v>
      </c>
    </row>
    <row r="56" ht="15.75" customHeight="1">
      <c r="B56" s="146" t="str">
        <f>PROD!B56</f>
        <v/>
      </c>
      <c r="C56" s="147" t="str">
        <f>IF('CONT. ESTOQUE'!$B56&lt;&gt;"",SUMIF(ENTRADAS!$C$7:$C$1000,'CONT. ESTOQUE'!$B56,ENTRADAS!$E$7:$E$1000),"")</f>
        <v/>
      </c>
      <c r="D56" s="147" t="str">
        <f>IF('CONT. ESTOQUE'!$B56&lt;&gt;"",SUMIF('SAÍDAS'!$C$7:$C$300,'CONT. ESTOQUE'!$B56,'SAÍDAS'!$H$7:$H$300),"")</f>
        <v/>
      </c>
      <c r="E56" s="147">
        <f>IFERROR('CONT. ESTOQUE'!$C56-'CONT. ESTOQUE'!$D56,"")</f>
        <v>0</v>
      </c>
      <c r="F56" s="147" t="str">
        <f>IFERROR(VLOOKUP('CONT. ESTOQUE'!$B56,PROD!$B$6:$G$1000,4,0),"")</f>
        <v/>
      </c>
      <c r="G56" s="147" t="str">
        <f>IF('CONT. ESTOQUE'!$B56&lt;&gt;"",IF('CONT. ESTOQUE'!$E56=0,"Sem Estoque",IF('CONT. ESTOQUE'!$E56&lt;'CONT. ESTOQUE'!$F56,"Estoque Perigoso","Estoque Confortável")),"")</f>
        <v/>
      </c>
      <c r="H56" s="148">
        <f>SUMIF('SAÍDAS'!$C$7:$C$300,'CONT. ESTOQUE'!$B56,'SAÍDAS'!$J$7:$J$300)</f>
        <v>0</v>
      </c>
      <c r="I56" s="148">
        <f>SUMIF(ENTRADAS!$C$8:$C$1000,'CONT. ESTOQUE'!$B56,ENTRADAS!$H$7:$H$1000)</f>
        <v>0</v>
      </c>
      <c r="J56" s="149">
        <f>'CONT. ESTOQUE'!$H56-'CONT. ESTOQUE'!$I56</f>
        <v>0</v>
      </c>
    </row>
    <row r="57" ht="15.75" customHeight="1">
      <c r="B57" s="146" t="str">
        <f>PROD!B57</f>
        <v/>
      </c>
      <c r="C57" s="147" t="str">
        <f>IF('CONT. ESTOQUE'!$B57&lt;&gt;"",SUMIF(ENTRADAS!$C$7:$C$1000,'CONT. ESTOQUE'!$B57,ENTRADAS!$E$7:$E$1000),"")</f>
        <v/>
      </c>
      <c r="D57" s="147" t="str">
        <f>IF('CONT. ESTOQUE'!$B57&lt;&gt;"",SUMIF('SAÍDAS'!$C$7:$C$300,'CONT. ESTOQUE'!$B57,'SAÍDAS'!$H$7:$H$300),"")</f>
        <v/>
      </c>
      <c r="E57" s="147">
        <f>IFERROR('CONT. ESTOQUE'!$C57-'CONT. ESTOQUE'!$D57,"")</f>
        <v>0</v>
      </c>
      <c r="F57" s="147" t="str">
        <f>IFERROR(VLOOKUP('CONT. ESTOQUE'!$B57,PROD!$B$6:$G$1000,4,0),"")</f>
        <v/>
      </c>
      <c r="G57" s="147" t="str">
        <f>IF('CONT. ESTOQUE'!$B57&lt;&gt;"",IF('CONT. ESTOQUE'!$E57=0,"Sem Estoque",IF('CONT. ESTOQUE'!$E57&lt;'CONT. ESTOQUE'!$F57,"Estoque Perigoso","Estoque Confortável")),"")</f>
        <v/>
      </c>
      <c r="H57" s="148">
        <f>SUMIF('SAÍDAS'!$C$7:$C$300,'CONT. ESTOQUE'!$B57,'SAÍDAS'!$J$7:$J$300)</f>
        <v>0</v>
      </c>
      <c r="I57" s="148">
        <f>SUMIF(ENTRADAS!$C$8:$C$1000,'CONT. ESTOQUE'!$B57,ENTRADAS!$H$7:$H$1000)</f>
        <v>0</v>
      </c>
      <c r="J57" s="149">
        <f>'CONT. ESTOQUE'!$H57-'CONT. ESTOQUE'!$I57</f>
        <v>0</v>
      </c>
    </row>
    <row r="58" ht="15.75" customHeight="1">
      <c r="B58" s="146" t="str">
        <f>PROD!B58</f>
        <v/>
      </c>
      <c r="C58" s="147" t="str">
        <f>IF('CONT. ESTOQUE'!$B58&lt;&gt;"",SUMIF(ENTRADAS!$C$7:$C$1000,'CONT. ESTOQUE'!$B58,ENTRADAS!$E$7:$E$1000),"")</f>
        <v/>
      </c>
      <c r="D58" s="147" t="str">
        <f>IF('CONT. ESTOQUE'!$B58&lt;&gt;"",SUMIF('SAÍDAS'!$C$7:$C$300,'CONT. ESTOQUE'!$B58,'SAÍDAS'!$H$7:$H$300),"")</f>
        <v/>
      </c>
      <c r="E58" s="147">
        <f>IFERROR('CONT. ESTOQUE'!$C58-'CONT. ESTOQUE'!$D58,"")</f>
        <v>0</v>
      </c>
      <c r="F58" s="147" t="str">
        <f>IFERROR(VLOOKUP('CONT. ESTOQUE'!$B58,PROD!$B$6:$G$1000,4,0),"")</f>
        <v/>
      </c>
      <c r="G58" s="147" t="str">
        <f>IF('CONT. ESTOQUE'!$B58&lt;&gt;"",IF('CONT. ESTOQUE'!$E58=0,"Sem Estoque",IF('CONT. ESTOQUE'!$E58&lt;'CONT. ESTOQUE'!$F58,"Estoque Perigoso","Estoque Confortável")),"")</f>
        <v/>
      </c>
      <c r="H58" s="148">
        <f>SUMIF('SAÍDAS'!$C$7:$C$300,'CONT. ESTOQUE'!$B58,'SAÍDAS'!$J$7:$J$300)</f>
        <v>0</v>
      </c>
      <c r="I58" s="148">
        <f>SUMIF(ENTRADAS!$C$8:$C$1000,'CONT. ESTOQUE'!$B58,ENTRADAS!$H$7:$H$1000)</f>
        <v>0</v>
      </c>
      <c r="J58" s="149">
        <f>'CONT. ESTOQUE'!$H58-'CONT. ESTOQUE'!$I58</f>
        <v>0</v>
      </c>
    </row>
    <row r="59" ht="15.75" customHeight="1">
      <c r="B59" s="146" t="str">
        <f>PROD!B59</f>
        <v/>
      </c>
      <c r="C59" s="147" t="str">
        <f>IF('CONT. ESTOQUE'!$B59&lt;&gt;"",SUMIF(ENTRADAS!$C$7:$C$1000,'CONT. ESTOQUE'!$B59,ENTRADAS!$E$7:$E$1000),"")</f>
        <v/>
      </c>
      <c r="D59" s="147" t="str">
        <f>IF('CONT. ESTOQUE'!$B59&lt;&gt;"",SUMIF('SAÍDAS'!$C$7:$C$300,'CONT. ESTOQUE'!$B59,'SAÍDAS'!$H$7:$H$300),"")</f>
        <v/>
      </c>
      <c r="E59" s="147">
        <f>IFERROR('CONT. ESTOQUE'!$C59-'CONT. ESTOQUE'!$D59,"")</f>
        <v>0</v>
      </c>
      <c r="F59" s="147" t="str">
        <f>IFERROR(VLOOKUP('CONT. ESTOQUE'!$B59,PROD!$B$6:$G$1000,4,0),"")</f>
        <v/>
      </c>
      <c r="G59" s="147" t="str">
        <f>IF('CONT. ESTOQUE'!$B59&lt;&gt;"",IF('CONT. ESTOQUE'!$E59=0,"Sem Estoque",IF('CONT. ESTOQUE'!$E59&lt;'CONT. ESTOQUE'!$F59,"Estoque Perigoso","Estoque Confortável")),"")</f>
        <v/>
      </c>
      <c r="H59" s="148">
        <f>SUMIF('SAÍDAS'!$C$7:$C$300,'CONT. ESTOQUE'!$B59,'SAÍDAS'!$J$7:$J$300)</f>
        <v>0</v>
      </c>
      <c r="I59" s="148">
        <f>SUMIF(ENTRADAS!$C$8:$C$1000,'CONT. ESTOQUE'!$B59,ENTRADAS!$H$7:$H$1000)</f>
        <v>0</v>
      </c>
      <c r="J59" s="149">
        <f>'CONT. ESTOQUE'!$H59-'CONT. ESTOQUE'!$I59</f>
        <v>0</v>
      </c>
    </row>
    <row r="60" ht="15.75" customHeight="1">
      <c r="B60" s="146" t="str">
        <f>PROD!B60</f>
        <v/>
      </c>
      <c r="C60" s="147" t="str">
        <f>IF('CONT. ESTOQUE'!$B60&lt;&gt;"",SUMIF(ENTRADAS!$C$7:$C$1000,'CONT. ESTOQUE'!$B60,ENTRADAS!$E$7:$E$1000),"")</f>
        <v/>
      </c>
      <c r="D60" s="147" t="str">
        <f>IF('CONT. ESTOQUE'!$B60&lt;&gt;"",SUMIF('SAÍDAS'!$C$7:$C$300,'CONT. ESTOQUE'!$B60,'SAÍDAS'!$H$7:$H$300),"")</f>
        <v/>
      </c>
      <c r="E60" s="147">
        <f>IFERROR('CONT. ESTOQUE'!$C60-'CONT. ESTOQUE'!$D60,"")</f>
        <v>0</v>
      </c>
      <c r="F60" s="147" t="str">
        <f>IFERROR(VLOOKUP('CONT. ESTOQUE'!$B60,PROD!$B$6:$G$1000,4,0),"")</f>
        <v/>
      </c>
      <c r="G60" s="147" t="str">
        <f>IF('CONT. ESTOQUE'!$B60&lt;&gt;"",IF('CONT. ESTOQUE'!$E60=0,"Sem Estoque",IF('CONT. ESTOQUE'!$E60&lt;'CONT. ESTOQUE'!$F60,"Estoque Perigoso","Estoque Confortável")),"")</f>
        <v/>
      </c>
      <c r="H60" s="148">
        <f>SUMIF('SAÍDAS'!$C$7:$C$300,'CONT. ESTOQUE'!$B60,'SAÍDAS'!$J$7:$J$300)</f>
        <v>0</v>
      </c>
      <c r="I60" s="148">
        <f>SUMIF(ENTRADAS!$C$8:$C$1000,'CONT. ESTOQUE'!$B60,ENTRADAS!$H$7:$H$1000)</f>
        <v>0</v>
      </c>
      <c r="J60" s="149">
        <f>'CONT. ESTOQUE'!$H60-'CONT. ESTOQUE'!$I60</f>
        <v>0</v>
      </c>
    </row>
    <row r="61" ht="15.75" customHeight="1">
      <c r="B61" s="146" t="str">
        <f>PROD!B61</f>
        <v/>
      </c>
      <c r="C61" s="147" t="str">
        <f>IF('CONT. ESTOQUE'!$B61&lt;&gt;"",SUMIF(ENTRADAS!$C$7:$C$1000,'CONT. ESTOQUE'!$B61,ENTRADAS!$E$7:$E$1000),"")</f>
        <v/>
      </c>
      <c r="D61" s="147" t="str">
        <f>IF('CONT. ESTOQUE'!$B61&lt;&gt;"",SUMIF('SAÍDAS'!$C$7:$C$300,'CONT. ESTOQUE'!$B61,'SAÍDAS'!$H$7:$H$300),"")</f>
        <v/>
      </c>
      <c r="E61" s="147">
        <f>IFERROR('CONT. ESTOQUE'!$C61-'CONT. ESTOQUE'!$D61,"")</f>
        <v>0</v>
      </c>
      <c r="F61" s="147" t="str">
        <f>IFERROR(VLOOKUP('CONT. ESTOQUE'!$B61,PROD!$B$6:$G$1000,4,0),"")</f>
        <v/>
      </c>
      <c r="G61" s="147" t="str">
        <f>IF('CONT. ESTOQUE'!$B61&lt;&gt;"",IF('CONT. ESTOQUE'!$E61=0,"Sem Estoque",IF('CONT. ESTOQUE'!$E61&lt;'CONT. ESTOQUE'!$F61,"Estoque Perigoso","Estoque Confortável")),"")</f>
        <v/>
      </c>
      <c r="H61" s="148">
        <f>SUMIF('SAÍDAS'!$C$7:$C$300,'CONT. ESTOQUE'!$B61,'SAÍDAS'!$J$7:$J$300)</f>
        <v>0</v>
      </c>
      <c r="I61" s="148">
        <f>SUMIF(ENTRADAS!$C$8:$C$1000,'CONT. ESTOQUE'!$B61,ENTRADAS!$H$7:$H$1000)</f>
        <v>0</v>
      </c>
      <c r="J61" s="149">
        <f>'CONT. ESTOQUE'!$H61-'CONT. ESTOQUE'!$I61</f>
        <v>0</v>
      </c>
    </row>
    <row r="62" ht="15.75" customHeight="1">
      <c r="B62" s="146" t="str">
        <f>PROD!B62</f>
        <v/>
      </c>
      <c r="C62" s="147" t="str">
        <f>IF('CONT. ESTOQUE'!$B62&lt;&gt;"",SUMIF(ENTRADAS!$C$7:$C$1000,'CONT. ESTOQUE'!$B62,ENTRADAS!$E$7:$E$1000),"")</f>
        <v/>
      </c>
      <c r="D62" s="147" t="str">
        <f>IF('CONT. ESTOQUE'!$B62&lt;&gt;"",SUMIF('SAÍDAS'!$C$7:$C$300,'CONT. ESTOQUE'!$B62,'SAÍDAS'!$H$7:$H$300),"")</f>
        <v/>
      </c>
      <c r="E62" s="147">
        <f>IFERROR('CONT. ESTOQUE'!$C62-'CONT. ESTOQUE'!$D62,"")</f>
        <v>0</v>
      </c>
      <c r="F62" s="147" t="str">
        <f>IFERROR(VLOOKUP('CONT. ESTOQUE'!$B62,PROD!$B$6:$G$1000,4,0),"")</f>
        <v/>
      </c>
      <c r="G62" s="147" t="str">
        <f>IF('CONT. ESTOQUE'!$B62&lt;&gt;"",IF('CONT. ESTOQUE'!$E62=0,"Sem Estoque",IF('CONT. ESTOQUE'!$E62&lt;'CONT. ESTOQUE'!$F62,"Estoque Perigoso","Estoque Confortável")),"")</f>
        <v/>
      </c>
      <c r="H62" s="148">
        <f>SUMIF('SAÍDAS'!$C$7:$C$300,'CONT. ESTOQUE'!$B62,'SAÍDAS'!$J$7:$J$300)</f>
        <v>0</v>
      </c>
      <c r="I62" s="148">
        <f>SUMIF(ENTRADAS!$C$8:$C$1000,'CONT. ESTOQUE'!$B62,ENTRADAS!$H$7:$H$1000)</f>
        <v>0</v>
      </c>
      <c r="J62" s="149">
        <f>'CONT. ESTOQUE'!$H62-'CONT. ESTOQUE'!$I62</f>
        <v>0</v>
      </c>
    </row>
    <row r="63" ht="15.75" customHeight="1">
      <c r="B63" s="146" t="str">
        <f>PROD!B63</f>
        <v/>
      </c>
      <c r="C63" s="147" t="str">
        <f>IF('CONT. ESTOQUE'!$B63&lt;&gt;"",SUMIF(ENTRADAS!$C$7:$C$1000,'CONT. ESTOQUE'!$B63,ENTRADAS!$E$7:$E$1000),"")</f>
        <v/>
      </c>
      <c r="D63" s="147" t="str">
        <f>IF('CONT. ESTOQUE'!$B63&lt;&gt;"",SUMIF('SAÍDAS'!$C$7:$C$300,'CONT. ESTOQUE'!$B63,'SAÍDAS'!$H$7:$H$300),"")</f>
        <v/>
      </c>
      <c r="E63" s="147">
        <f>IFERROR('CONT. ESTOQUE'!$C63-'CONT. ESTOQUE'!$D63,"")</f>
        <v>0</v>
      </c>
      <c r="F63" s="147" t="str">
        <f>IFERROR(VLOOKUP('CONT. ESTOQUE'!$B63,PROD!$B$6:$G$1000,4,0),"")</f>
        <v/>
      </c>
      <c r="G63" s="147" t="str">
        <f>IF('CONT. ESTOQUE'!$B63&lt;&gt;"",IF('CONT. ESTOQUE'!$E63=0,"Sem Estoque",IF('CONT. ESTOQUE'!$E63&lt;'CONT. ESTOQUE'!$F63,"Estoque Perigoso","Estoque Confortável")),"")</f>
        <v/>
      </c>
      <c r="H63" s="148">
        <f>SUMIF('SAÍDAS'!$C$7:$C$300,'CONT. ESTOQUE'!$B63,'SAÍDAS'!$J$7:$J$300)</f>
        <v>0</v>
      </c>
      <c r="I63" s="148">
        <f>SUMIF(ENTRADAS!$C$8:$C$1000,'CONT. ESTOQUE'!$B63,ENTRADAS!$H$7:$H$1000)</f>
        <v>0</v>
      </c>
      <c r="J63" s="149">
        <f>'CONT. ESTOQUE'!$H63-'CONT. ESTOQUE'!$I63</f>
        <v>0</v>
      </c>
    </row>
    <row r="64" ht="15.75" customHeight="1">
      <c r="B64" s="146" t="str">
        <f>PROD!B64</f>
        <v/>
      </c>
      <c r="C64" s="147" t="str">
        <f>IF('CONT. ESTOQUE'!$B64&lt;&gt;"",SUMIF(ENTRADAS!$C$7:$C$1000,'CONT. ESTOQUE'!$B64,ENTRADAS!$E$7:$E$1000),"")</f>
        <v/>
      </c>
      <c r="D64" s="147" t="str">
        <f>IF('CONT. ESTOQUE'!$B64&lt;&gt;"",SUMIF('SAÍDAS'!$C$7:$C$300,'CONT. ESTOQUE'!$B64,'SAÍDAS'!$H$7:$H$300),"")</f>
        <v/>
      </c>
      <c r="E64" s="147">
        <f>IFERROR('CONT. ESTOQUE'!$C64-'CONT. ESTOQUE'!$D64,"")</f>
        <v>0</v>
      </c>
      <c r="F64" s="147" t="str">
        <f>IFERROR(VLOOKUP('CONT. ESTOQUE'!$B64,PROD!$B$6:$G$1000,4,0),"")</f>
        <v/>
      </c>
      <c r="G64" s="147" t="str">
        <f>IF('CONT. ESTOQUE'!$B64&lt;&gt;"",IF('CONT. ESTOQUE'!$E64=0,"Sem Estoque",IF('CONT. ESTOQUE'!$E64&lt;'CONT. ESTOQUE'!$F64,"Estoque Perigoso","Estoque Confortável")),"")</f>
        <v/>
      </c>
      <c r="H64" s="148">
        <f>SUMIF('SAÍDAS'!$C$7:$C$300,'CONT. ESTOQUE'!$B64,'SAÍDAS'!$J$7:$J$300)</f>
        <v>0</v>
      </c>
      <c r="I64" s="148">
        <f>SUMIF(ENTRADAS!$C$8:$C$1000,'CONT. ESTOQUE'!$B64,ENTRADAS!$H$7:$H$1000)</f>
        <v>0</v>
      </c>
      <c r="J64" s="149">
        <f>'CONT. ESTOQUE'!$H64-'CONT. ESTOQUE'!$I64</f>
        <v>0</v>
      </c>
    </row>
    <row r="65" ht="15.75" customHeight="1">
      <c r="B65" s="146" t="str">
        <f>PROD!B65</f>
        <v/>
      </c>
      <c r="C65" s="147" t="str">
        <f>IF('CONT. ESTOQUE'!$B65&lt;&gt;"",SUMIF(ENTRADAS!$C$7:$C$1000,'CONT. ESTOQUE'!$B65,ENTRADAS!$E$7:$E$1000),"")</f>
        <v/>
      </c>
      <c r="D65" s="147" t="str">
        <f>IF('CONT. ESTOQUE'!$B65&lt;&gt;"",SUMIF('SAÍDAS'!$C$7:$C$300,'CONT. ESTOQUE'!$B65,'SAÍDAS'!$H$7:$H$300),"")</f>
        <v/>
      </c>
      <c r="E65" s="147">
        <f>IFERROR('CONT. ESTOQUE'!$C65-'CONT. ESTOQUE'!$D65,"")</f>
        <v>0</v>
      </c>
      <c r="F65" s="147" t="str">
        <f>IFERROR(VLOOKUP('CONT. ESTOQUE'!$B65,PROD!$B$6:$G$1000,4,0),"")</f>
        <v/>
      </c>
      <c r="G65" s="147" t="str">
        <f>IF('CONT. ESTOQUE'!$B65&lt;&gt;"",IF('CONT. ESTOQUE'!$E65=0,"Sem Estoque",IF('CONT. ESTOQUE'!$E65&lt;'CONT. ESTOQUE'!$F65,"Estoque Perigoso","Estoque Confortável")),"")</f>
        <v/>
      </c>
      <c r="H65" s="148">
        <f>SUMIF('SAÍDAS'!$C$7:$C$300,'CONT. ESTOQUE'!$B65,'SAÍDAS'!$J$7:$J$300)</f>
        <v>0</v>
      </c>
      <c r="I65" s="148">
        <f>SUMIF(ENTRADAS!$C$8:$C$1000,'CONT. ESTOQUE'!$B65,ENTRADAS!$H$7:$H$1000)</f>
        <v>0</v>
      </c>
      <c r="J65" s="149">
        <f>'CONT. ESTOQUE'!$H65-'CONT. ESTOQUE'!$I65</f>
        <v>0</v>
      </c>
    </row>
    <row r="66" ht="15.75" customHeight="1">
      <c r="B66" s="146" t="str">
        <f>PROD!B66</f>
        <v/>
      </c>
      <c r="C66" s="147" t="str">
        <f>IF('CONT. ESTOQUE'!$B66&lt;&gt;"",SUMIF(ENTRADAS!$C$7:$C$1000,'CONT. ESTOQUE'!$B66,ENTRADAS!$E$7:$E$1000),"")</f>
        <v/>
      </c>
      <c r="D66" s="147" t="str">
        <f>IF('CONT. ESTOQUE'!$B66&lt;&gt;"",SUMIF('SAÍDAS'!$C$7:$C$300,'CONT. ESTOQUE'!$B66,'SAÍDAS'!$H$7:$H$300),"")</f>
        <v/>
      </c>
      <c r="E66" s="147">
        <f>IFERROR('CONT. ESTOQUE'!$C66-'CONT. ESTOQUE'!$D66,"")</f>
        <v>0</v>
      </c>
      <c r="F66" s="147" t="str">
        <f>IFERROR(VLOOKUP('CONT. ESTOQUE'!$B66,PROD!$B$6:$G$1000,4,0),"")</f>
        <v/>
      </c>
      <c r="G66" s="147" t="str">
        <f>IF('CONT. ESTOQUE'!$B66&lt;&gt;"",IF('CONT. ESTOQUE'!$E66=0,"Sem Estoque",IF('CONT. ESTOQUE'!$E66&lt;'CONT. ESTOQUE'!$F66,"Estoque Perigoso","Estoque Confortável")),"")</f>
        <v/>
      </c>
      <c r="H66" s="148">
        <f>SUMIF('SAÍDAS'!$C$7:$C$300,'CONT. ESTOQUE'!$B66,'SAÍDAS'!$J$7:$J$300)</f>
        <v>0</v>
      </c>
      <c r="I66" s="148">
        <f>SUMIF(ENTRADAS!$C$8:$C$1000,'CONT. ESTOQUE'!$B66,ENTRADAS!$H$7:$H$1000)</f>
        <v>0</v>
      </c>
      <c r="J66" s="149">
        <f>'CONT. ESTOQUE'!$H66-'CONT. ESTOQUE'!$I66</f>
        <v>0</v>
      </c>
    </row>
    <row r="67" ht="15.75" customHeight="1">
      <c r="B67" s="146" t="str">
        <f>PROD!B67</f>
        <v/>
      </c>
      <c r="C67" s="147" t="str">
        <f>IF('CONT. ESTOQUE'!$B67&lt;&gt;"",SUMIF(ENTRADAS!$C$7:$C$1000,'CONT. ESTOQUE'!$B67,ENTRADAS!$E$7:$E$1000),"")</f>
        <v/>
      </c>
      <c r="D67" s="147" t="str">
        <f>IF('CONT. ESTOQUE'!$B67&lt;&gt;"",SUMIF('SAÍDAS'!$C$7:$C$300,'CONT. ESTOQUE'!$B67,'SAÍDAS'!$H$7:$H$300),"")</f>
        <v/>
      </c>
      <c r="E67" s="147">
        <f>IFERROR('CONT. ESTOQUE'!$C67-'CONT. ESTOQUE'!$D67,"")</f>
        <v>0</v>
      </c>
      <c r="F67" s="147" t="str">
        <f>IFERROR(VLOOKUP('CONT. ESTOQUE'!$B67,PROD!$B$6:$G$1000,4,0),"")</f>
        <v/>
      </c>
      <c r="G67" s="147" t="str">
        <f>IF('CONT. ESTOQUE'!$B67&lt;&gt;"",IF('CONT. ESTOQUE'!$E67=0,"Sem Estoque",IF('CONT. ESTOQUE'!$E67&lt;'CONT. ESTOQUE'!$F67,"Estoque Perigoso","Estoque Confortável")),"")</f>
        <v/>
      </c>
      <c r="H67" s="148">
        <f>SUMIF('SAÍDAS'!$C$7:$C$300,'CONT. ESTOQUE'!$B67,'SAÍDAS'!$J$7:$J$300)</f>
        <v>0</v>
      </c>
      <c r="I67" s="148">
        <f>SUMIF(ENTRADAS!$C$8:$C$1000,'CONT. ESTOQUE'!$B67,ENTRADAS!$H$7:$H$1000)</f>
        <v>0</v>
      </c>
      <c r="J67" s="149">
        <f>'CONT. ESTOQUE'!$H67-'CONT. ESTOQUE'!$I67</f>
        <v>0</v>
      </c>
    </row>
    <row r="68" ht="15.75" customHeight="1">
      <c r="B68" s="146" t="str">
        <f>PROD!B68</f>
        <v/>
      </c>
      <c r="C68" s="147" t="str">
        <f>IF('CONT. ESTOQUE'!$B68&lt;&gt;"",SUMIF(ENTRADAS!$C$7:$C$1000,'CONT. ESTOQUE'!$B68,ENTRADAS!$E$7:$E$1000),"")</f>
        <v/>
      </c>
      <c r="D68" s="147" t="str">
        <f>IF('CONT. ESTOQUE'!$B68&lt;&gt;"",SUMIF('SAÍDAS'!$C$7:$C$300,'CONT. ESTOQUE'!$B68,'SAÍDAS'!$H$7:$H$300),"")</f>
        <v/>
      </c>
      <c r="E68" s="147">
        <f>IFERROR('CONT. ESTOQUE'!$C68-'CONT. ESTOQUE'!$D68,"")</f>
        <v>0</v>
      </c>
      <c r="F68" s="147" t="str">
        <f>IFERROR(VLOOKUP('CONT. ESTOQUE'!$B68,PROD!$B$6:$G$1000,4,0),"")</f>
        <v/>
      </c>
      <c r="G68" s="147" t="str">
        <f>IF('CONT. ESTOQUE'!$B68&lt;&gt;"",IF('CONT. ESTOQUE'!$E68=0,"Sem Estoque",IF('CONT. ESTOQUE'!$E68&lt;'CONT. ESTOQUE'!$F68,"Estoque Perigoso","Estoque Confortável")),"")</f>
        <v/>
      </c>
      <c r="H68" s="148">
        <f>SUMIF('SAÍDAS'!$C$7:$C$300,'CONT. ESTOQUE'!$B68,'SAÍDAS'!$J$7:$J$300)</f>
        <v>0</v>
      </c>
      <c r="I68" s="148">
        <f>SUMIF(ENTRADAS!$C$8:$C$1000,'CONT. ESTOQUE'!$B68,ENTRADAS!$H$7:$H$1000)</f>
        <v>0</v>
      </c>
      <c r="J68" s="149">
        <f>'CONT. ESTOQUE'!$H68-'CONT. ESTOQUE'!$I68</f>
        <v>0</v>
      </c>
    </row>
    <row r="69" ht="15.75" customHeight="1">
      <c r="B69" s="146" t="str">
        <f>PROD!B69</f>
        <v/>
      </c>
      <c r="C69" s="147" t="str">
        <f>IF('CONT. ESTOQUE'!$B69&lt;&gt;"",SUMIF(ENTRADAS!$C$7:$C$1000,'CONT. ESTOQUE'!$B69,ENTRADAS!$E$7:$E$1000),"")</f>
        <v/>
      </c>
      <c r="D69" s="147" t="str">
        <f>IF('CONT. ESTOQUE'!$B69&lt;&gt;"",SUMIF('SAÍDAS'!$C$7:$C$300,'CONT. ESTOQUE'!$B69,'SAÍDAS'!$H$7:$H$300),"")</f>
        <v/>
      </c>
      <c r="E69" s="147">
        <f>IFERROR('CONT. ESTOQUE'!$C69-'CONT. ESTOQUE'!$D69,"")</f>
        <v>0</v>
      </c>
      <c r="F69" s="147" t="str">
        <f>IFERROR(VLOOKUP('CONT. ESTOQUE'!$B69,PROD!$B$6:$G$1000,4,0),"")</f>
        <v/>
      </c>
      <c r="G69" s="147" t="str">
        <f>IF('CONT. ESTOQUE'!$B69&lt;&gt;"",IF('CONT. ESTOQUE'!$E69=0,"Sem Estoque",IF('CONT. ESTOQUE'!$E69&lt;'CONT. ESTOQUE'!$F69,"Estoque Perigoso","Estoque Confortável")),"")</f>
        <v/>
      </c>
      <c r="H69" s="148">
        <f>SUMIF('SAÍDAS'!$C$7:$C$300,'CONT. ESTOQUE'!$B69,'SAÍDAS'!$J$7:$J$300)</f>
        <v>0</v>
      </c>
      <c r="I69" s="148">
        <f>SUMIF(ENTRADAS!$C$8:$C$1000,'CONT. ESTOQUE'!$B69,ENTRADAS!$H$7:$H$1000)</f>
        <v>0</v>
      </c>
      <c r="J69" s="149">
        <f>'CONT. ESTOQUE'!$H69-'CONT. ESTOQUE'!$I69</f>
        <v>0</v>
      </c>
    </row>
    <row r="70" ht="15.75" customHeight="1">
      <c r="B70" s="146" t="str">
        <f>PROD!B70</f>
        <v/>
      </c>
      <c r="C70" s="147" t="str">
        <f>IF('CONT. ESTOQUE'!$B70&lt;&gt;"",SUMIF(ENTRADAS!$C$7:$C$1000,'CONT. ESTOQUE'!$B70,ENTRADAS!$E$7:$E$1000),"")</f>
        <v/>
      </c>
      <c r="D70" s="147" t="str">
        <f>IF('CONT. ESTOQUE'!$B70&lt;&gt;"",SUMIF('SAÍDAS'!$C$7:$C$300,'CONT. ESTOQUE'!$B70,'SAÍDAS'!$H$7:$H$300),"")</f>
        <v/>
      </c>
      <c r="E70" s="147">
        <f>IFERROR('CONT. ESTOQUE'!$C70-'CONT. ESTOQUE'!$D70,"")</f>
        <v>0</v>
      </c>
      <c r="F70" s="147" t="str">
        <f>IFERROR(VLOOKUP('CONT. ESTOQUE'!$B70,PROD!$B$6:$G$1000,4,0),"")</f>
        <v/>
      </c>
      <c r="G70" s="147" t="str">
        <f>IF('CONT. ESTOQUE'!$B70&lt;&gt;"",IF('CONT. ESTOQUE'!$E70=0,"Sem Estoque",IF('CONT. ESTOQUE'!$E70&lt;'CONT. ESTOQUE'!$F70,"Estoque Perigoso","Estoque Confortável")),"")</f>
        <v/>
      </c>
      <c r="H70" s="148">
        <f>SUMIF('SAÍDAS'!$C$7:$C$300,'CONT. ESTOQUE'!$B70,'SAÍDAS'!$J$7:$J$300)</f>
        <v>0</v>
      </c>
      <c r="I70" s="148">
        <f>SUMIF(ENTRADAS!$C$8:$C$1000,'CONT. ESTOQUE'!$B70,ENTRADAS!$H$7:$H$1000)</f>
        <v>0</v>
      </c>
      <c r="J70" s="149">
        <f>'CONT. ESTOQUE'!$H70-'CONT. ESTOQUE'!$I70</f>
        <v>0</v>
      </c>
    </row>
    <row r="71" ht="15.75" customHeight="1">
      <c r="B71" s="146" t="str">
        <f>PROD!B71</f>
        <v/>
      </c>
      <c r="C71" s="147" t="str">
        <f>IF('CONT. ESTOQUE'!$B71&lt;&gt;"",SUMIF(ENTRADAS!$C$7:$C$1000,'CONT. ESTOQUE'!$B71,ENTRADAS!$E$7:$E$1000),"")</f>
        <v/>
      </c>
      <c r="D71" s="147" t="str">
        <f>IF('CONT. ESTOQUE'!$B71&lt;&gt;"",SUMIF('SAÍDAS'!$C$7:$C$300,'CONT. ESTOQUE'!$B71,'SAÍDAS'!$H$7:$H$300),"")</f>
        <v/>
      </c>
      <c r="E71" s="147">
        <f>IFERROR('CONT. ESTOQUE'!$C71-'CONT. ESTOQUE'!$D71,"")</f>
        <v>0</v>
      </c>
      <c r="F71" s="147" t="str">
        <f>IFERROR(VLOOKUP('CONT. ESTOQUE'!$B71,PROD!$B$6:$G$1000,4,0),"")</f>
        <v/>
      </c>
      <c r="G71" s="147" t="str">
        <f>IF('CONT. ESTOQUE'!$B71&lt;&gt;"",IF('CONT. ESTOQUE'!$E71=0,"Sem Estoque",IF('CONT. ESTOQUE'!$E71&lt;'CONT. ESTOQUE'!$F71,"Estoque Perigoso","Estoque Confortável")),"")</f>
        <v/>
      </c>
      <c r="H71" s="148">
        <f>SUMIF('SAÍDAS'!$C$7:$C$300,'CONT. ESTOQUE'!$B71,'SAÍDAS'!$J$7:$J$300)</f>
        <v>0</v>
      </c>
      <c r="I71" s="148">
        <f>SUMIF(ENTRADAS!$C$8:$C$1000,'CONT. ESTOQUE'!$B71,ENTRADAS!$H$7:$H$1000)</f>
        <v>0</v>
      </c>
      <c r="J71" s="149">
        <f>'CONT. ESTOQUE'!$H71-'CONT. ESTOQUE'!$I71</f>
        <v>0</v>
      </c>
    </row>
    <row r="72" ht="15.75" customHeight="1">
      <c r="B72" s="146" t="str">
        <f>PROD!B72</f>
        <v/>
      </c>
      <c r="C72" s="147" t="str">
        <f>IF('CONT. ESTOQUE'!$B72&lt;&gt;"",SUMIF(ENTRADAS!$C$7:$C$1000,'CONT. ESTOQUE'!$B72,ENTRADAS!$E$7:$E$1000),"")</f>
        <v/>
      </c>
      <c r="D72" s="147" t="str">
        <f>IF('CONT. ESTOQUE'!$B72&lt;&gt;"",SUMIF('SAÍDAS'!$C$7:$C$300,'CONT. ESTOQUE'!$B72,'SAÍDAS'!$H$7:$H$300),"")</f>
        <v/>
      </c>
      <c r="E72" s="147">
        <f>IFERROR('CONT. ESTOQUE'!$C72-'CONT. ESTOQUE'!$D72,"")</f>
        <v>0</v>
      </c>
      <c r="F72" s="147" t="str">
        <f>IFERROR(VLOOKUP('CONT. ESTOQUE'!$B72,PROD!$B$6:$G$1000,4,0),"")</f>
        <v/>
      </c>
      <c r="G72" s="147" t="str">
        <f>IF('CONT. ESTOQUE'!$B72&lt;&gt;"",IF('CONT. ESTOQUE'!$E72=0,"Sem Estoque",IF('CONT. ESTOQUE'!$E72&lt;'CONT. ESTOQUE'!$F72,"Estoque Perigoso","Estoque Confortável")),"")</f>
        <v/>
      </c>
      <c r="H72" s="148">
        <f>SUMIF('SAÍDAS'!$C$7:$C$300,'CONT. ESTOQUE'!$B72,'SAÍDAS'!$J$7:$J$300)</f>
        <v>0</v>
      </c>
      <c r="I72" s="148">
        <f>SUMIF(ENTRADAS!$C$8:$C$1000,'CONT. ESTOQUE'!$B72,ENTRADAS!$H$7:$H$1000)</f>
        <v>0</v>
      </c>
      <c r="J72" s="149">
        <f>'CONT. ESTOQUE'!$H72-'CONT. ESTOQUE'!$I72</f>
        <v>0</v>
      </c>
    </row>
    <row r="73" ht="15.75" customHeight="1">
      <c r="B73" s="146" t="str">
        <f>PROD!B73</f>
        <v/>
      </c>
      <c r="C73" s="147" t="str">
        <f>IF('CONT. ESTOQUE'!$B73&lt;&gt;"",SUMIF(ENTRADAS!$C$7:$C$1000,'CONT. ESTOQUE'!$B73,ENTRADAS!$E$7:$E$1000),"")</f>
        <v/>
      </c>
      <c r="D73" s="147" t="str">
        <f>IF('CONT. ESTOQUE'!$B73&lt;&gt;"",SUMIF('SAÍDAS'!$C$7:$C$300,'CONT. ESTOQUE'!$B73,'SAÍDAS'!$H$7:$H$300),"")</f>
        <v/>
      </c>
      <c r="E73" s="147">
        <f>IFERROR('CONT. ESTOQUE'!$C73-'CONT. ESTOQUE'!$D73,"")</f>
        <v>0</v>
      </c>
      <c r="F73" s="147" t="str">
        <f>IFERROR(VLOOKUP('CONT. ESTOQUE'!$B73,PROD!$B$6:$G$1000,4,0),"")</f>
        <v/>
      </c>
      <c r="G73" s="147" t="str">
        <f>IF('CONT. ESTOQUE'!$B73&lt;&gt;"",IF('CONT. ESTOQUE'!$E73=0,"Sem Estoque",IF('CONT. ESTOQUE'!$E73&lt;'CONT. ESTOQUE'!$F73,"Estoque Perigoso","Estoque Confortável")),"")</f>
        <v/>
      </c>
      <c r="H73" s="148">
        <f>SUMIF('SAÍDAS'!$C$7:$C$300,'CONT. ESTOQUE'!$B73,'SAÍDAS'!$J$7:$J$300)</f>
        <v>0</v>
      </c>
      <c r="I73" s="148">
        <f>SUMIF(ENTRADAS!$C$8:$C$1000,'CONT. ESTOQUE'!$B73,ENTRADAS!$H$7:$H$1000)</f>
        <v>0</v>
      </c>
      <c r="J73" s="149">
        <f>'CONT. ESTOQUE'!$H73-'CONT. ESTOQUE'!$I73</f>
        <v>0</v>
      </c>
    </row>
    <row r="74" ht="15.75" customHeight="1">
      <c r="B74" s="146" t="str">
        <f>PROD!B74</f>
        <v/>
      </c>
      <c r="C74" s="147" t="str">
        <f>IF('CONT. ESTOQUE'!$B74&lt;&gt;"",SUMIF(ENTRADAS!$C$7:$C$1000,'CONT. ESTOQUE'!$B74,ENTRADAS!$E$7:$E$1000),"")</f>
        <v/>
      </c>
      <c r="D74" s="147" t="str">
        <f>IF('CONT. ESTOQUE'!$B74&lt;&gt;"",SUMIF('SAÍDAS'!$C$7:$C$300,'CONT. ESTOQUE'!$B74,'SAÍDAS'!$H$7:$H$300),"")</f>
        <v/>
      </c>
      <c r="E74" s="147">
        <f>IFERROR('CONT. ESTOQUE'!$C74-'CONT. ESTOQUE'!$D74,"")</f>
        <v>0</v>
      </c>
      <c r="F74" s="147" t="str">
        <f>IFERROR(VLOOKUP('CONT. ESTOQUE'!$B74,PROD!$B$6:$G$1000,4,0),"")</f>
        <v/>
      </c>
      <c r="G74" s="147" t="str">
        <f>IF('CONT. ESTOQUE'!$B74&lt;&gt;"",IF('CONT. ESTOQUE'!$E74=0,"Sem Estoque",IF('CONT. ESTOQUE'!$E74&lt;'CONT. ESTOQUE'!$F74,"Estoque Perigoso","Estoque Confortável")),"")</f>
        <v/>
      </c>
      <c r="H74" s="148">
        <f>SUMIF('SAÍDAS'!$C$7:$C$300,'CONT. ESTOQUE'!$B74,'SAÍDAS'!$J$7:$J$300)</f>
        <v>0</v>
      </c>
      <c r="I74" s="148">
        <f>SUMIF(ENTRADAS!$C$8:$C$1000,'CONT. ESTOQUE'!$B74,ENTRADAS!$H$7:$H$1000)</f>
        <v>0</v>
      </c>
      <c r="J74" s="149">
        <f>'CONT. ESTOQUE'!$H74-'CONT. ESTOQUE'!$I74</f>
        <v>0</v>
      </c>
    </row>
    <row r="75" ht="15.75" customHeight="1">
      <c r="B75" s="146" t="str">
        <f>PROD!B75</f>
        <v/>
      </c>
      <c r="C75" s="147" t="str">
        <f>IF('CONT. ESTOQUE'!$B75&lt;&gt;"",SUMIF(ENTRADAS!$C$7:$C$1000,'CONT. ESTOQUE'!$B75,ENTRADAS!$E$7:$E$1000),"")</f>
        <v/>
      </c>
      <c r="D75" s="147" t="str">
        <f>IF('CONT. ESTOQUE'!$B75&lt;&gt;"",SUMIF('SAÍDAS'!$C$7:$C$300,'CONT. ESTOQUE'!$B75,'SAÍDAS'!$H$7:$H$300),"")</f>
        <v/>
      </c>
      <c r="E75" s="147">
        <f>IFERROR('CONT. ESTOQUE'!$C75-'CONT. ESTOQUE'!$D75,"")</f>
        <v>0</v>
      </c>
      <c r="F75" s="147" t="str">
        <f>IFERROR(VLOOKUP('CONT. ESTOQUE'!$B75,PROD!$B$6:$G$1000,4,0),"")</f>
        <v/>
      </c>
      <c r="G75" s="147" t="str">
        <f>IF('CONT. ESTOQUE'!$B75&lt;&gt;"",IF('CONT. ESTOQUE'!$E75=0,"Sem Estoque",IF('CONT. ESTOQUE'!$E75&lt;'CONT. ESTOQUE'!$F75,"Estoque Perigoso","Estoque Confortável")),"")</f>
        <v/>
      </c>
      <c r="H75" s="148">
        <f>SUMIF('SAÍDAS'!$C$7:$C$300,'CONT. ESTOQUE'!$B75,'SAÍDAS'!$J$7:$J$300)</f>
        <v>0</v>
      </c>
      <c r="I75" s="148">
        <f>SUMIF(ENTRADAS!$C$8:$C$1000,'CONT. ESTOQUE'!$B75,ENTRADAS!$H$7:$H$1000)</f>
        <v>0</v>
      </c>
      <c r="J75" s="149">
        <f>'CONT. ESTOQUE'!$H75-'CONT. ESTOQUE'!$I75</f>
        <v>0</v>
      </c>
    </row>
    <row r="76" ht="15.75" customHeight="1">
      <c r="B76" s="146" t="str">
        <f>PROD!B76</f>
        <v/>
      </c>
      <c r="C76" s="147" t="str">
        <f>IF('CONT. ESTOQUE'!$B76&lt;&gt;"",SUMIF(ENTRADAS!$C$7:$C$1000,'CONT. ESTOQUE'!$B76,ENTRADAS!$E$7:$E$1000),"")</f>
        <v/>
      </c>
      <c r="D76" s="147" t="str">
        <f>IF('CONT. ESTOQUE'!$B76&lt;&gt;"",SUMIF('SAÍDAS'!$C$7:$C$300,'CONT. ESTOQUE'!$B76,'SAÍDAS'!$H$7:$H$300),"")</f>
        <v/>
      </c>
      <c r="E76" s="147">
        <f>IFERROR('CONT. ESTOQUE'!$C76-'CONT. ESTOQUE'!$D76,"")</f>
        <v>0</v>
      </c>
      <c r="F76" s="147" t="str">
        <f>IFERROR(VLOOKUP('CONT. ESTOQUE'!$B76,PROD!$B$6:$G$1000,4,0),"")</f>
        <v/>
      </c>
      <c r="G76" s="147" t="str">
        <f>IF('CONT. ESTOQUE'!$B76&lt;&gt;"",IF('CONT. ESTOQUE'!$E76=0,"Sem Estoque",IF('CONT. ESTOQUE'!$E76&lt;'CONT. ESTOQUE'!$F76,"Estoque Perigoso","Estoque Confortável")),"")</f>
        <v/>
      </c>
      <c r="H76" s="148">
        <f>SUMIF('SAÍDAS'!$C$7:$C$300,'CONT. ESTOQUE'!$B76,'SAÍDAS'!$J$7:$J$300)</f>
        <v>0</v>
      </c>
      <c r="I76" s="148">
        <f>SUMIF(ENTRADAS!$C$8:$C$1000,'CONT. ESTOQUE'!$B76,ENTRADAS!$H$7:$H$1000)</f>
        <v>0</v>
      </c>
      <c r="J76" s="149">
        <f>'CONT. ESTOQUE'!$H76-'CONT. ESTOQUE'!$I76</f>
        <v>0</v>
      </c>
    </row>
    <row r="77" ht="15.75" customHeight="1">
      <c r="B77" s="146" t="str">
        <f>PROD!B77</f>
        <v/>
      </c>
      <c r="C77" s="147" t="str">
        <f>IF('CONT. ESTOQUE'!$B77&lt;&gt;"",SUMIF(ENTRADAS!$C$7:$C$1000,'CONT. ESTOQUE'!$B77,ENTRADAS!$E$7:$E$1000),"")</f>
        <v/>
      </c>
      <c r="D77" s="147" t="str">
        <f>IF('CONT. ESTOQUE'!$B77&lt;&gt;"",SUMIF('SAÍDAS'!$C$7:$C$300,'CONT. ESTOQUE'!$B77,'SAÍDAS'!$H$7:$H$300),"")</f>
        <v/>
      </c>
      <c r="E77" s="147">
        <f>IFERROR('CONT. ESTOQUE'!$C77-'CONT. ESTOQUE'!$D77,"")</f>
        <v>0</v>
      </c>
      <c r="F77" s="147" t="str">
        <f>IFERROR(VLOOKUP('CONT. ESTOQUE'!$B77,PROD!$B$6:$G$1000,4,0),"")</f>
        <v/>
      </c>
      <c r="G77" s="147" t="str">
        <f>IF('CONT. ESTOQUE'!$B77&lt;&gt;"",IF('CONT. ESTOQUE'!$E77=0,"Sem Estoque",IF('CONT. ESTOQUE'!$E77&lt;'CONT. ESTOQUE'!$F77,"Estoque Perigoso","Estoque Confortável")),"")</f>
        <v/>
      </c>
      <c r="H77" s="148">
        <f>SUMIF('SAÍDAS'!$C$7:$C$300,'CONT. ESTOQUE'!$B77,'SAÍDAS'!$J$7:$J$300)</f>
        <v>0</v>
      </c>
      <c r="I77" s="148">
        <f>SUMIF(ENTRADAS!$C$8:$C$1000,'CONT. ESTOQUE'!$B77,ENTRADAS!$H$7:$H$1000)</f>
        <v>0</v>
      </c>
      <c r="J77" s="149">
        <f>'CONT. ESTOQUE'!$H77-'CONT. ESTOQUE'!$I77</f>
        <v>0</v>
      </c>
    </row>
    <row r="78" ht="15.75" customHeight="1">
      <c r="B78" s="146" t="str">
        <f>PROD!B78</f>
        <v/>
      </c>
      <c r="C78" s="147" t="str">
        <f>IF('CONT. ESTOQUE'!$B78&lt;&gt;"",SUMIF(ENTRADAS!$C$7:$C$1000,'CONT. ESTOQUE'!$B78,ENTRADAS!$E$7:$E$1000),"")</f>
        <v/>
      </c>
      <c r="D78" s="147" t="str">
        <f>IF('CONT. ESTOQUE'!$B78&lt;&gt;"",SUMIF('SAÍDAS'!$C$7:$C$300,'CONT. ESTOQUE'!$B78,'SAÍDAS'!$H$7:$H$300),"")</f>
        <v/>
      </c>
      <c r="E78" s="147">
        <f>IFERROR('CONT. ESTOQUE'!$C78-'CONT. ESTOQUE'!$D78,"")</f>
        <v>0</v>
      </c>
      <c r="F78" s="147" t="str">
        <f>IFERROR(VLOOKUP('CONT. ESTOQUE'!$B78,PROD!$B$6:$G$1000,4,0),"")</f>
        <v/>
      </c>
      <c r="G78" s="147" t="str">
        <f>IF('CONT. ESTOQUE'!$B78&lt;&gt;"",IF('CONT. ESTOQUE'!$E78=0,"Sem Estoque",IF('CONT. ESTOQUE'!$E78&lt;'CONT. ESTOQUE'!$F78,"Estoque Perigoso","Estoque Confortável")),"")</f>
        <v/>
      </c>
      <c r="H78" s="148">
        <f>SUMIF('SAÍDAS'!$C$7:$C$300,'CONT. ESTOQUE'!$B78,'SAÍDAS'!$J$7:$J$300)</f>
        <v>0</v>
      </c>
      <c r="I78" s="148">
        <f>SUMIF(ENTRADAS!$C$8:$C$1000,'CONT. ESTOQUE'!$B78,ENTRADAS!$H$7:$H$1000)</f>
        <v>0</v>
      </c>
      <c r="J78" s="149">
        <f>'CONT. ESTOQUE'!$H78-'CONT. ESTOQUE'!$I78</f>
        <v>0</v>
      </c>
    </row>
    <row r="79" ht="15.75" customHeight="1">
      <c r="B79" s="146" t="str">
        <f>PROD!B79</f>
        <v/>
      </c>
      <c r="C79" s="147" t="str">
        <f>IF('CONT. ESTOQUE'!$B79&lt;&gt;"",SUMIF(ENTRADAS!$C$7:$C$1000,'CONT. ESTOQUE'!$B79,ENTRADAS!$E$7:$E$1000),"")</f>
        <v/>
      </c>
      <c r="D79" s="147" t="str">
        <f>IF('CONT. ESTOQUE'!$B79&lt;&gt;"",SUMIF('SAÍDAS'!$C$7:$C$300,'CONT. ESTOQUE'!$B79,'SAÍDAS'!$H$7:$H$300),"")</f>
        <v/>
      </c>
      <c r="E79" s="147">
        <f>IFERROR('CONT. ESTOQUE'!$C79-'CONT. ESTOQUE'!$D79,"")</f>
        <v>0</v>
      </c>
      <c r="F79" s="147" t="str">
        <f>IFERROR(VLOOKUP('CONT. ESTOQUE'!$B79,PROD!$B$6:$G$1000,4,0),"")</f>
        <v/>
      </c>
      <c r="G79" s="147" t="str">
        <f>IF('CONT. ESTOQUE'!$B79&lt;&gt;"",IF('CONT. ESTOQUE'!$E79=0,"Sem Estoque",IF('CONT. ESTOQUE'!$E79&lt;'CONT. ESTOQUE'!$F79,"Estoque Perigoso","Estoque Confortável")),"")</f>
        <v/>
      </c>
      <c r="H79" s="148">
        <f>SUMIF('SAÍDAS'!$C$7:$C$300,'CONT. ESTOQUE'!$B79,'SAÍDAS'!$J$7:$J$300)</f>
        <v>0</v>
      </c>
      <c r="I79" s="148">
        <f>SUMIF(ENTRADAS!$C$8:$C$1000,'CONT. ESTOQUE'!$B79,ENTRADAS!$H$7:$H$1000)</f>
        <v>0</v>
      </c>
      <c r="J79" s="149">
        <f>'CONT. ESTOQUE'!$H79-'CONT. ESTOQUE'!$I79</f>
        <v>0</v>
      </c>
    </row>
    <row r="80" ht="15.75" customHeight="1">
      <c r="B80" s="146" t="str">
        <f>PROD!B80</f>
        <v/>
      </c>
      <c r="C80" s="147" t="str">
        <f>IF('CONT. ESTOQUE'!$B80&lt;&gt;"",SUMIF(ENTRADAS!$C$7:$C$1000,'CONT. ESTOQUE'!$B80,ENTRADAS!$E$7:$E$1000),"")</f>
        <v/>
      </c>
      <c r="D80" s="147" t="str">
        <f>IF('CONT. ESTOQUE'!$B80&lt;&gt;"",SUMIF('SAÍDAS'!$C$7:$C$300,'CONT. ESTOQUE'!$B80,'SAÍDAS'!$H$7:$H$300),"")</f>
        <v/>
      </c>
      <c r="E80" s="147">
        <f>IFERROR('CONT. ESTOQUE'!$C80-'CONT. ESTOQUE'!$D80,"")</f>
        <v>0</v>
      </c>
      <c r="F80" s="147" t="str">
        <f>IFERROR(VLOOKUP('CONT. ESTOQUE'!$B80,PROD!$B$6:$G$1000,4,0),"")</f>
        <v/>
      </c>
      <c r="G80" s="147" t="str">
        <f>IF('CONT. ESTOQUE'!$B80&lt;&gt;"",IF('CONT. ESTOQUE'!$E80=0,"Sem Estoque",IF('CONT. ESTOQUE'!$E80&lt;'CONT. ESTOQUE'!$F80,"Estoque Perigoso","Estoque Confortável")),"")</f>
        <v/>
      </c>
      <c r="H80" s="148">
        <f>SUMIF('SAÍDAS'!$C$7:$C$300,'CONT. ESTOQUE'!$B80,'SAÍDAS'!$J$7:$J$300)</f>
        <v>0</v>
      </c>
      <c r="I80" s="148">
        <f>SUMIF(ENTRADAS!$C$8:$C$1000,'CONT. ESTOQUE'!$B80,ENTRADAS!$H$7:$H$1000)</f>
        <v>0</v>
      </c>
      <c r="J80" s="149">
        <f>'CONT. ESTOQUE'!$H80-'CONT. ESTOQUE'!$I80</f>
        <v>0</v>
      </c>
    </row>
    <row r="81" ht="15.75" customHeight="1">
      <c r="B81" s="146" t="str">
        <f>PROD!B81</f>
        <v/>
      </c>
      <c r="C81" s="147" t="str">
        <f>IF('CONT. ESTOQUE'!$B81&lt;&gt;"",SUMIF(ENTRADAS!$C$7:$C$1000,'CONT. ESTOQUE'!$B81,ENTRADAS!$E$7:$E$1000),"")</f>
        <v/>
      </c>
      <c r="D81" s="147" t="str">
        <f>IF('CONT. ESTOQUE'!$B81&lt;&gt;"",SUMIF('SAÍDAS'!$C$7:$C$300,'CONT. ESTOQUE'!$B81,'SAÍDAS'!$H$7:$H$300),"")</f>
        <v/>
      </c>
      <c r="E81" s="147">
        <f>IFERROR('CONT. ESTOQUE'!$C81-'CONT. ESTOQUE'!$D81,"")</f>
        <v>0</v>
      </c>
      <c r="F81" s="147" t="str">
        <f>IFERROR(VLOOKUP('CONT. ESTOQUE'!$B81,PROD!$B$6:$G$1000,4,0),"")</f>
        <v/>
      </c>
      <c r="G81" s="147" t="str">
        <f>IF('CONT. ESTOQUE'!$B81&lt;&gt;"",IF('CONT. ESTOQUE'!$E81=0,"Sem Estoque",IF('CONT. ESTOQUE'!$E81&lt;'CONT. ESTOQUE'!$F81,"Estoque Perigoso","Estoque Confortável")),"")</f>
        <v/>
      </c>
      <c r="H81" s="148">
        <f>SUMIF('SAÍDAS'!$C$7:$C$300,'CONT. ESTOQUE'!$B81,'SAÍDAS'!$J$7:$J$300)</f>
        <v>0</v>
      </c>
      <c r="I81" s="148">
        <f>SUMIF(ENTRADAS!$C$8:$C$1000,'CONT. ESTOQUE'!$B81,ENTRADAS!$H$7:$H$1000)</f>
        <v>0</v>
      </c>
      <c r="J81" s="149">
        <f>'CONT. ESTOQUE'!$H81-'CONT. ESTOQUE'!$I81</f>
        <v>0</v>
      </c>
    </row>
    <row r="82" ht="15.75" customHeight="1">
      <c r="B82" s="146" t="str">
        <f>PROD!B82</f>
        <v/>
      </c>
      <c r="C82" s="147" t="str">
        <f>IF('CONT. ESTOQUE'!$B82&lt;&gt;"",SUMIF(ENTRADAS!$C$7:$C$1000,'CONT. ESTOQUE'!$B82,ENTRADAS!$E$7:$E$1000),"")</f>
        <v/>
      </c>
      <c r="D82" s="147" t="str">
        <f>IF('CONT. ESTOQUE'!$B82&lt;&gt;"",SUMIF('SAÍDAS'!$C$7:$C$300,'CONT. ESTOQUE'!$B82,'SAÍDAS'!$H$7:$H$300),"")</f>
        <v/>
      </c>
      <c r="E82" s="147">
        <f>IFERROR('CONT. ESTOQUE'!$C82-'CONT. ESTOQUE'!$D82,"")</f>
        <v>0</v>
      </c>
      <c r="F82" s="147" t="str">
        <f>IFERROR(VLOOKUP('CONT. ESTOQUE'!$B82,PROD!$B$6:$G$1000,4,0),"")</f>
        <v/>
      </c>
      <c r="G82" s="147" t="str">
        <f>IF('CONT. ESTOQUE'!$B82&lt;&gt;"",IF('CONT. ESTOQUE'!$E82=0,"Sem Estoque",IF('CONT. ESTOQUE'!$E82&lt;'CONT. ESTOQUE'!$F82,"Estoque Perigoso","Estoque Confortável")),"")</f>
        <v/>
      </c>
      <c r="H82" s="148">
        <f>SUMIF('SAÍDAS'!$C$7:$C$300,'CONT. ESTOQUE'!$B82,'SAÍDAS'!$J$7:$J$300)</f>
        <v>0</v>
      </c>
      <c r="I82" s="148">
        <f>SUMIF(ENTRADAS!$C$8:$C$1000,'CONT. ESTOQUE'!$B82,ENTRADAS!$H$7:$H$1000)</f>
        <v>0</v>
      </c>
      <c r="J82" s="149">
        <f>'CONT. ESTOQUE'!$H82-'CONT. ESTOQUE'!$I82</f>
        <v>0</v>
      </c>
    </row>
    <row r="83" ht="15.75" customHeight="1">
      <c r="B83" s="146" t="str">
        <f>PROD!B83</f>
        <v/>
      </c>
      <c r="C83" s="147" t="str">
        <f>IF('CONT. ESTOQUE'!$B83&lt;&gt;"",SUMIF(ENTRADAS!$C$7:$C$1000,'CONT. ESTOQUE'!$B83,ENTRADAS!$E$7:$E$1000),"")</f>
        <v/>
      </c>
      <c r="D83" s="147" t="str">
        <f>IF('CONT. ESTOQUE'!$B83&lt;&gt;"",SUMIF('SAÍDAS'!$C$7:$C$300,'CONT. ESTOQUE'!$B83,'SAÍDAS'!$H$7:$H$300),"")</f>
        <v/>
      </c>
      <c r="E83" s="147">
        <f>IFERROR('CONT. ESTOQUE'!$C83-'CONT. ESTOQUE'!$D83,"")</f>
        <v>0</v>
      </c>
      <c r="F83" s="147" t="str">
        <f>IFERROR(VLOOKUP('CONT. ESTOQUE'!$B83,PROD!$B$6:$G$1000,4,0),"")</f>
        <v/>
      </c>
      <c r="G83" s="147" t="str">
        <f>IF('CONT. ESTOQUE'!$B83&lt;&gt;"",IF('CONT. ESTOQUE'!$E83=0,"Sem Estoque",IF('CONT. ESTOQUE'!$E83&lt;'CONT. ESTOQUE'!$F83,"Estoque Perigoso","Estoque Confortável")),"")</f>
        <v/>
      </c>
      <c r="H83" s="148">
        <f>SUMIF('SAÍDAS'!$C$7:$C$300,'CONT. ESTOQUE'!$B83,'SAÍDAS'!$J$7:$J$300)</f>
        <v>0</v>
      </c>
      <c r="I83" s="148">
        <f>SUMIF(ENTRADAS!$C$8:$C$1000,'CONT. ESTOQUE'!$B83,ENTRADAS!$H$7:$H$1000)</f>
        <v>0</v>
      </c>
      <c r="J83" s="149">
        <f>'CONT. ESTOQUE'!$H83-'CONT. ESTOQUE'!$I83</f>
        <v>0</v>
      </c>
    </row>
    <row r="84" ht="15.75" customHeight="1">
      <c r="B84" s="146" t="str">
        <f>PROD!B84</f>
        <v/>
      </c>
      <c r="C84" s="147" t="str">
        <f>IF('CONT. ESTOQUE'!$B84&lt;&gt;"",SUMIF(ENTRADAS!$C$7:$C$1000,'CONT. ESTOQUE'!$B84,ENTRADAS!$E$7:$E$1000),"")</f>
        <v/>
      </c>
      <c r="D84" s="147" t="str">
        <f>IF('CONT. ESTOQUE'!$B84&lt;&gt;"",SUMIF('SAÍDAS'!$C$7:$C$300,'CONT. ESTOQUE'!$B84,'SAÍDAS'!$H$7:$H$300),"")</f>
        <v/>
      </c>
      <c r="E84" s="147">
        <f>IFERROR('CONT. ESTOQUE'!$C84-'CONT. ESTOQUE'!$D84,"")</f>
        <v>0</v>
      </c>
      <c r="F84" s="147" t="str">
        <f>IFERROR(VLOOKUP('CONT. ESTOQUE'!$B84,PROD!$B$6:$G$1000,4,0),"")</f>
        <v/>
      </c>
      <c r="G84" s="147" t="str">
        <f>IF('CONT. ESTOQUE'!$B84&lt;&gt;"",IF('CONT. ESTOQUE'!$E84=0,"Sem Estoque",IF('CONT. ESTOQUE'!$E84&lt;'CONT. ESTOQUE'!$F84,"Estoque Perigoso","Estoque Confortável")),"")</f>
        <v/>
      </c>
      <c r="H84" s="148">
        <f>SUMIF('SAÍDAS'!$C$7:$C$300,'CONT. ESTOQUE'!$B84,'SAÍDAS'!$J$7:$J$300)</f>
        <v>0</v>
      </c>
      <c r="I84" s="148">
        <f>SUMIF(ENTRADAS!$C$8:$C$1000,'CONT. ESTOQUE'!$B84,ENTRADAS!$H$7:$H$1000)</f>
        <v>0</v>
      </c>
      <c r="J84" s="149">
        <f>'CONT. ESTOQUE'!$H84-'CONT. ESTOQUE'!$I84</f>
        <v>0</v>
      </c>
    </row>
    <row r="85" ht="15.75" customHeight="1">
      <c r="B85" s="146" t="str">
        <f>PROD!B85</f>
        <v/>
      </c>
      <c r="C85" s="147" t="str">
        <f>IF('CONT. ESTOQUE'!$B85&lt;&gt;"",SUMIF(ENTRADAS!$C$7:$C$1000,'CONT. ESTOQUE'!$B85,ENTRADAS!$E$7:$E$1000),"")</f>
        <v/>
      </c>
      <c r="D85" s="147" t="str">
        <f>IF('CONT. ESTOQUE'!$B85&lt;&gt;"",SUMIF('SAÍDAS'!$C$7:$C$300,'CONT. ESTOQUE'!$B85,'SAÍDAS'!$H$7:$H$300),"")</f>
        <v/>
      </c>
      <c r="E85" s="147">
        <f>IFERROR('CONT. ESTOQUE'!$C85-'CONT. ESTOQUE'!$D85,"")</f>
        <v>0</v>
      </c>
      <c r="F85" s="147" t="str">
        <f>IFERROR(VLOOKUP('CONT. ESTOQUE'!$B85,PROD!$B$6:$G$1000,4,0),"")</f>
        <v/>
      </c>
      <c r="G85" s="147" t="str">
        <f>IF('CONT. ESTOQUE'!$B85&lt;&gt;"",IF('CONT. ESTOQUE'!$E85=0,"Sem Estoque",IF('CONT. ESTOQUE'!$E85&lt;'CONT. ESTOQUE'!$F85,"Estoque Perigoso","Estoque Confortável")),"")</f>
        <v/>
      </c>
      <c r="H85" s="148">
        <f>SUMIF('SAÍDAS'!$C$7:$C$300,'CONT. ESTOQUE'!$B85,'SAÍDAS'!$J$7:$J$300)</f>
        <v>0</v>
      </c>
      <c r="I85" s="148">
        <f>SUMIF(ENTRADAS!$C$8:$C$1000,'CONT. ESTOQUE'!$B85,ENTRADAS!$H$7:$H$1000)</f>
        <v>0</v>
      </c>
      <c r="J85" s="149">
        <f>'CONT. ESTOQUE'!$H85-'CONT. ESTOQUE'!$I85</f>
        <v>0</v>
      </c>
    </row>
    <row r="86" ht="15.75" customHeight="1">
      <c r="B86" s="146" t="str">
        <f>PROD!B86</f>
        <v/>
      </c>
      <c r="C86" s="147" t="str">
        <f>IF('CONT. ESTOQUE'!$B86&lt;&gt;"",SUMIF(ENTRADAS!$C$7:$C$1000,'CONT. ESTOQUE'!$B86,ENTRADAS!$E$7:$E$1000),"")</f>
        <v/>
      </c>
      <c r="D86" s="147" t="str">
        <f>IF('CONT. ESTOQUE'!$B86&lt;&gt;"",SUMIF('SAÍDAS'!$C$7:$C$300,'CONT. ESTOQUE'!$B86,'SAÍDAS'!$H$7:$H$300),"")</f>
        <v/>
      </c>
      <c r="E86" s="147">
        <f>IFERROR('CONT. ESTOQUE'!$C86-'CONT. ESTOQUE'!$D86,"")</f>
        <v>0</v>
      </c>
      <c r="F86" s="147" t="str">
        <f>IFERROR(VLOOKUP('CONT. ESTOQUE'!$B86,PROD!$B$6:$G$1000,4,0),"")</f>
        <v/>
      </c>
      <c r="G86" s="147" t="str">
        <f>IF('CONT. ESTOQUE'!$B86&lt;&gt;"",IF('CONT. ESTOQUE'!$E86=0,"Sem Estoque",IF('CONT. ESTOQUE'!$E86&lt;'CONT. ESTOQUE'!$F86,"Estoque Perigoso","Estoque Confortável")),"")</f>
        <v/>
      </c>
      <c r="H86" s="148">
        <f>SUMIF('SAÍDAS'!$C$7:$C$300,'CONT. ESTOQUE'!$B86,'SAÍDAS'!$J$7:$J$300)</f>
        <v>0</v>
      </c>
      <c r="I86" s="148">
        <f>SUMIF(ENTRADAS!$C$8:$C$1000,'CONT. ESTOQUE'!$B86,ENTRADAS!$H$7:$H$1000)</f>
        <v>0</v>
      </c>
      <c r="J86" s="149">
        <f>'CONT. ESTOQUE'!$H86-'CONT. ESTOQUE'!$I86</f>
        <v>0</v>
      </c>
    </row>
    <row r="87" ht="15.75" customHeight="1">
      <c r="B87" s="146" t="str">
        <f>PROD!B87</f>
        <v/>
      </c>
      <c r="C87" s="147" t="str">
        <f>IF('CONT. ESTOQUE'!$B87&lt;&gt;"",SUMIF(ENTRADAS!$C$7:$C$1000,'CONT. ESTOQUE'!$B87,ENTRADAS!$E$7:$E$1000),"")</f>
        <v/>
      </c>
      <c r="D87" s="147" t="str">
        <f>IF('CONT. ESTOQUE'!$B87&lt;&gt;"",SUMIF('SAÍDAS'!$C$7:$C$300,'CONT. ESTOQUE'!$B87,'SAÍDAS'!$H$7:$H$300),"")</f>
        <v/>
      </c>
      <c r="E87" s="147">
        <f>IFERROR('CONT. ESTOQUE'!$C87-'CONT. ESTOQUE'!$D87,"")</f>
        <v>0</v>
      </c>
      <c r="F87" s="147" t="str">
        <f>IFERROR(VLOOKUP('CONT. ESTOQUE'!$B87,PROD!$B$6:$G$1000,4,0),"")</f>
        <v/>
      </c>
      <c r="G87" s="147" t="str">
        <f>IF('CONT. ESTOQUE'!$B87&lt;&gt;"",IF('CONT. ESTOQUE'!$E87=0,"Sem Estoque",IF('CONT. ESTOQUE'!$E87&lt;'CONT. ESTOQUE'!$F87,"Estoque Perigoso","Estoque Confortável")),"")</f>
        <v/>
      </c>
      <c r="H87" s="148">
        <f>SUMIF('SAÍDAS'!$C$7:$C$300,'CONT. ESTOQUE'!$B87,'SAÍDAS'!$J$7:$J$300)</f>
        <v>0</v>
      </c>
      <c r="I87" s="148">
        <f>SUMIF(ENTRADAS!$C$8:$C$1000,'CONT. ESTOQUE'!$B87,ENTRADAS!$H$7:$H$1000)</f>
        <v>0</v>
      </c>
      <c r="J87" s="149">
        <f>'CONT. ESTOQUE'!$H87-'CONT. ESTOQUE'!$I87</f>
        <v>0</v>
      </c>
    </row>
    <row r="88" ht="15.75" customHeight="1">
      <c r="B88" s="146" t="str">
        <f>PROD!B88</f>
        <v/>
      </c>
      <c r="C88" s="147" t="str">
        <f>IF('CONT. ESTOQUE'!$B88&lt;&gt;"",SUMIF(ENTRADAS!$C$7:$C$1000,'CONT. ESTOQUE'!$B88,ENTRADAS!$E$7:$E$1000),"")</f>
        <v/>
      </c>
      <c r="D88" s="147" t="str">
        <f>IF('CONT. ESTOQUE'!$B88&lt;&gt;"",SUMIF('SAÍDAS'!$C$7:$C$300,'CONT. ESTOQUE'!$B88,'SAÍDAS'!$H$7:$H$300),"")</f>
        <v/>
      </c>
      <c r="E88" s="147">
        <f>IFERROR('CONT. ESTOQUE'!$C88-'CONT. ESTOQUE'!$D88,"")</f>
        <v>0</v>
      </c>
      <c r="F88" s="147" t="str">
        <f>IFERROR(VLOOKUP('CONT. ESTOQUE'!$B88,PROD!$B$6:$G$1000,4,0),"")</f>
        <v/>
      </c>
      <c r="G88" s="147" t="str">
        <f>IF('CONT. ESTOQUE'!$B88&lt;&gt;"",IF('CONT. ESTOQUE'!$E88=0,"Sem Estoque",IF('CONT. ESTOQUE'!$E88&lt;'CONT. ESTOQUE'!$F88,"Estoque Perigoso","Estoque Confortável")),"")</f>
        <v/>
      </c>
      <c r="H88" s="148">
        <f>SUMIF('SAÍDAS'!$C$7:$C$300,'CONT. ESTOQUE'!$B88,'SAÍDAS'!$J$7:$J$300)</f>
        <v>0</v>
      </c>
      <c r="I88" s="148">
        <f>SUMIF(ENTRADAS!$C$8:$C$1000,'CONT. ESTOQUE'!$B88,ENTRADAS!$H$7:$H$1000)</f>
        <v>0</v>
      </c>
      <c r="J88" s="149">
        <f>'CONT. ESTOQUE'!$H88-'CONT. ESTOQUE'!$I88</f>
        <v>0</v>
      </c>
    </row>
    <row r="89" ht="15.75" customHeight="1">
      <c r="B89" s="146" t="str">
        <f>PROD!B89</f>
        <v/>
      </c>
      <c r="C89" s="147" t="str">
        <f>IF('CONT. ESTOQUE'!$B89&lt;&gt;"",SUMIF(ENTRADAS!$C$7:$C$1000,'CONT. ESTOQUE'!$B89,ENTRADAS!$E$7:$E$1000),"")</f>
        <v/>
      </c>
      <c r="D89" s="147" t="str">
        <f>IF('CONT. ESTOQUE'!$B89&lt;&gt;"",SUMIF('SAÍDAS'!$C$7:$C$300,'CONT. ESTOQUE'!$B89,'SAÍDAS'!$H$7:$H$300),"")</f>
        <v/>
      </c>
      <c r="E89" s="147">
        <f>IFERROR('CONT. ESTOQUE'!$C89-'CONT. ESTOQUE'!$D89,"")</f>
        <v>0</v>
      </c>
      <c r="F89" s="147" t="str">
        <f>IFERROR(VLOOKUP('CONT. ESTOQUE'!$B89,PROD!$B$6:$G$1000,4,0),"")</f>
        <v/>
      </c>
      <c r="G89" s="147" t="str">
        <f>IF('CONT. ESTOQUE'!$B89&lt;&gt;"",IF('CONT. ESTOQUE'!$E89=0,"Sem Estoque",IF('CONT. ESTOQUE'!$E89&lt;'CONT. ESTOQUE'!$F89,"Estoque Perigoso","Estoque Confortável")),"")</f>
        <v/>
      </c>
      <c r="H89" s="148">
        <f>SUMIF('SAÍDAS'!$C$7:$C$300,'CONT. ESTOQUE'!$B89,'SAÍDAS'!$J$7:$J$300)</f>
        <v>0</v>
      </c>
      <c r="I89" s="148">
        <f>SUMIF(ENTRADAS!$C$8:$C$1000,'CONT. ESTOQUE'!$B89,ENTRADAS!$H$7:$H$1000)</f>
        <v>0</v>
      </c>
      <c r="J89" s="149">
        <f>'CONT. ESTOQUE'!$H89-'CONT. ESTOQUE'!$I89</f>
        <v>0</v>
      </c>
    </row>
    <row r="90" ht="15.75" customHeight="1">
      <c r="B90" s="146" t="str">
        <f>PROD!B90</f>
        <v/>
      </c>
      <c r="C90" s="147" t="str">
        <f>IF('CONT. ESTOQUE'!$B90&lt;&gt;"",SUMIF(ENTRADAS!$C$7:$C$1000,'CONT. ESTOQUE'!$B90,ENTRADAS!$E$7:$E$1000),"")</f>
        <v/>
      </c>
      <c r="D90" s="147" t="str">
        <f>IF('CONT. ESTOQUE'!$B90&lt;&gt;"",SUMIF('SAÍDAS'!$C$7:$C$300,'CONT. ESTOQUE'!$B90,'SAÍDAS'!$H$7:$H$300),"")</f>
        <v/>
      </c>
      <c r="E90" s="147">
        <f>IFERROR('CONT. ESTOQUE'!$C90-'CONT. ESTOQUE'!$D90,"")</f>
        <v>0</v>
      </c>
      <c r="F90" s="147" t="str">
        <f>IFERROR(VLOOKUP('CONT. ESTOQUE'!$B90,PROD!$B$6:$G$1000,4,0),"")</f>
        <v/>
      </c>
      <c r="G90" s="147" t="str">
        <f>IF('CONT. ESTOQUE'!$B90&lt;&gt;"",IF('CONT. ESTOQUE'!$E90=0,"Sem Estoque",IF('CONT. ESTOQUE'!$E90&lt;'CONT. ESTOQUE'!$F90,"Estoque Perigoso","Estoque Confortável")),"")</f>
        <v/>
      </c>
      <c r="H90" s="148">
        <f>SUMIF('SAÍDAS'!$C$7:$C$300,'CONT. ESTOQUE'!$B90,'SAÍDAS'!$J$7:$J$300)</f>
        <v>0</v>
      </c>
      <c r="I90" s="148">
        <f>SUMIF(ENTRADAS!$C$8:$C$1000,'CONT. ESTOQUE'!$B90,ENTRADAS!$H$7:$H$1000)</f>
        <v>0</v>
      </c>
      <c r="J90" s="149">
        <f>'CONT. ESTOQUE'!$H90-'CONT. ESTOQUE'!$I90</f>
        <v>0</v>
      </c>
    </row>
    <row r="91" ht="15.75" customHeight="1">
      <c r="B91" s="146" t="str">
        <f>PROD!B91</f>
        <v/>
      </c>
      <c r="C91" s="147" t="str">
        <f>IF('CONT. ESTOQUE'!$B91&lt;&gt;"",SUMIF(ENTRADAS!$C$7:$C$1000,'CONT. ESTOQUE'!$B91,ENTRADAS!$E$7:$E$1000),"")</f>
        <v/>
      </c>
      <c r="D91" s="147" t="str">
        <f>IF('CONT. ESTOQUE'!$B91&lt;&gt;"",SUMIF('SAÍDAS'!$C$7:$C$300,'CONT. ESTOQUE'!$B91,'SAÍDAS'!$H$7:$H$300),"")</f>
        <v/>
      </c>
      <c r="E91" s="147">
        <f>IFERROR('CONT. ESTOQUE'!$C91-'CONT. ESTOQUE'!$D91,"")</f>
        <v>0</v>
      </c>
      <c r="F91" s="147" t="str">
        <f>IFERROR(VLOOKUP('CONT. ESTOQUE'!$B91,PROD!$B$6:$G$1000,4,0),"")</f>
        <v/>
      </c>
      <c r="G91" s="147" t="str">
        <f>IF('CONT. ESTOQUE'!$B91&lt;&gt;"",IF('CONT. ESTOQUE'!$E91=0,"Sem Estoque",IF('CONT. ESTOQUE'!$E91&lt;'CONT. ESTOQUE'!$F91,"Estoque Perigoso","Estoque Confortável")),"")</f>
        <v/>
      </c>
      <c r="H91" s="148">
        <f>SUMIF('SAÍDAS'!$C$7:$C$300,'CONT. ESTOQUE'!$B91,'SAÍDAS'!$J$7:$J$300)</f>
        <v>0</v>
      </c>
      <c r="I91" s="148">
        <f>SUMIF(ENTRADAS!$C$8:$C$1000,'CONT. ESTOQUE'!$B91,ENTRADAS!$H$7:$H$1000)</f>
        <v>0</v>
      </c>
      <c r="J91" s="149">
        <f>'CONT. ESTOQUE'!$H91-'CONT. ESTOQUE'!$I91</f>
        <v>0</v>
      </c>
    </row>
    <row r="92" ht="15.75" customHeight="1">
      <c r="B92" s="146" t="str">
        <f>PROD!B92</f>
        <v/>
      </c>
      <c r="C92" s="147" t="str">
        <f>IF('CONT. ESTOQUE'!$B92&lt;&gt;"",SUMIF(ENTRADAS!$C$7:$C$1000,'CONT. ESTOQUE'!$B92,ENTRADAS!$E$7:$E$1000),"")</f>
        <v/>
      </c>
      <c r="D92" s="147" t="str">
        <f>IF('CONT. ESTOQUE'!$B92&lt;&gt;"",SUMIF('SAÍDAS'!$C$7:$C$300,'CONT. ESTOQUE'!$B92,'SAÍDAS'!$H$7:$H$300),"")</f>
        <v/>
      </c>
      <c r="E92" s="147">
        <f>IFERROR('CONT. ESTOQUE'!$C92-'CONT. ESTOQUE'!$D92,"")</f>
        <v>0</v>
      </c>
      <c r="F92" s="147" t="str">
        <f>IFERROR(VLOOKUP('CONT. ESTOQUE'!$B92,PROD!$B$6:$G$1000,4,0),"")</f>
        <v/>
      </c>
      <c r="G92" s="147" t="str">
        <f>IF('CONT. ESTOQUE'!$B92&lt;&gt;"",IF('CONT. ESTOQUE'!$E92=0,"Sem Estoque",IF('CONT. ESTOQUE'!$E92&lt;'CONT. ESTOQUE'!$F92,"Estoque Perigoso","Estoque Confortável")),"")</f>
        <v/>
      </c>
      <c r="H92" s="148">
        <f>SUMIF('SAÍDAS'!$C$7:$C$300,'CONT. ESTOQUE'!$B92,'SAÍDAS'!$J$7:$J$300)</f>
        <v>0</v>
      </c>
      <c r="I92" s="148">
        <f>SUMIF(ENTRADAS!$C$8:$C$1000,'CONT. ESTOQUE'!$B92,ENTRADAS!$H$7:$H$1000)</f>
        <v>0</v>
      </c>
      <c r="J92" s="149">
        <f>'CONT. ESTOQUE'!$H92-'CONT. ESTOQUE'!$I92</f>
        <v>0</v>
      </c>
    </row>
    <row r="93" ht="15.75" customHeight="1">
      <c r="B93" s="146" t="str">
        <f>PROD!B93</f>
        <v/>
      </c>
      <c r="C93" s="147" t="str">
        <f>IF('CONT. ESTOQUE'!$B93&lt;&gt;"",SUMIF(ENTRADAS!$C$7:$C$1000,'CONT. ESTOQUE'!$B93,ENTRADAS!$E$7:$E$1000),"")</f>
        <v/>
      </c>
      <c r="D93" s="147" t="str">
        <f>IF('CONT. ESTOQUE'!$B93&lt;&gt;"",SUMIF('SAÍDAS'!$C$7:$C$300,'CONT. ESTOQUE'!$B93,'SAÍDAS'!$H$7:$H$300),"")</f>
        <v/>
      </c>
      <c r="E93" s="147">
        <f>IFERROR('CONT. ESTOQUE'!$C93-'CONT. ESTOQUE'!$D93,"")</f>
        <v>0</v>
      </c>
      <c r="F93" s="147" t="str">
        <f>IFERROR(VLOOKUP('CONT. ESTOQUE'!$B93,PROD!$B$6:$G$1000,4,0),"")</f>
        <v/>
      </c>
      <c r="G93" s="147" t="str">
        <f>IF('CONT. ESTOQUE'!$B93&lt;&gt;"",IF('CONT. ESTOQUE'!$E93=0,"Sem Estoque",IF('CONT. ESTOQUE'!$E93&lt;'CONT. ESTOQUE'!$F93,"Estoque Perigoso","Estoque Confortável")),"")</f>
        <v/>
      </c>
      <c r="H93" s="148">
        <f>SUMIF('SAÍDAS'!$C$7:$C$300,'CONT. ESTOQUE'!$B93,'SAÍDAS'!$J$7:$J$300)</f>
        <v>0</v>
      </c>
      <c r="I93" s="148">
        <f>SUMIF(ENTRADAS!$C$8:$C$1000,'CONT. ESTOQUE'!$B93,ENTRADAS!$H$7:$H$1000)</f>
        <v>0</v>
      </c>
      <c r="J93" s="149">
        <f>'CONT. ESTOQUE'!$H93-'CONT. ESTOQUE'!$I93</f>
        <v>0</v>
      </c>
    </row>
    <row r="94" ht="15.75" customHeight="1">
      <c r="B94" s="146" t="str">
        <f>PROD!B94</f>
        <v/>
      </c>
      <c r="C94" s="147" t="str">
        <f>IF('CONT. ESTOQUE'!$B94&lt;&gt;"",SUMIF(ENTRADAS!$C$7:$C$1000,'CONT. ESTOQUE'!$B94,ENTRADAS!$E$7:$E$1000),"")</f>
        <v/>
      </c>
      <c r="D94" s="147" t="str">
        <f>IF('CONT. ESTOQUE'!$B94&lt;&gt;"",SUMIF('SAÍDAS'!$C$7:$C$300,'CONT. ESTOQUE'!$B94,'SAÍDAS'!$H$7:$H$300),"")</f>
        <v/>
      </c>
      <c r="E94" s="147">
        <f>IFERROR('CONT. ESTOQUE'!$C94-'CONT. ESTOQUE'!$D94,"")</f>
        <v>0</v>
      </c>
      <c r="F94" s="147" t="str">
        <f>IFERROR(VLOOKUP('CONT. ESTOQUE'!$B94,PROD!$B$6:$G$1000,4,0),"")</f>
        <v/>
      </c>
      <c r="G94" s="147" t="str">
        <f>IF('CONT. ESTOQUE'!$B94&lt;&gt;"",IF('CONT. ESTOQUE'!$E94=0,"Sem Estoque",IF('CONT. ESTOQUE'!$E94&lt;'CONT. ESTOQUE'!$F94,"Estoque Perigoso","Estoque Confortável")),"")</f>
        <v/>
      </c>
      <c r="H94" s="148">
        <f>SUMIF('SAÍDAS'!$C$7:$C$300,'CONT. ESTOQUE'!$B94,'SAÍDAS'!$J$7:$J$300)</f>
        <v>0</v>
      </c>
      <c r="I94" s="148">
        <f>SUMIF(ENTRADAS!$C$8:$C$1000,'CONT. ESTOQUE'!$B94,ENTRADAS!$H$7:$H$1000)</f>
        <v>0</v>
      </c>
      <c r="J94" s="149">
        <f>'CONT. ESTOQUE'!$H94-'CONT. ESTOQUE'!$I94</f>
        <v>0</v>
      </c>
    </row>
    <row r="95" ht="15.75" customHeight="1">
      <c r="B95" s="146" t="str">
        <f>PROD!B95</f>
        <v/>
      </c>
      <c r="C95" s="147" t="str">
        <f>IF('CONT. ESTOQUE'!$B95&lt;&gt;"",SUMIF(ENTRADAS!$C$7:$C$1000,'CONT. ESTOQUE'!$B95,ENTRADAS!$E$7:$E$1000),"")</f>
        <v/>
      </c>
      <c r="D95" s="147" t="str">
        <f>IF('CONT. ESTOQUE'!$B95&lt;&gt;"",SUMIF('SAÍDAS'!$C$7:$C$300,'CONT. ESTOQUE'!$B95,'SAÍDAS'!$H$7:$H$300),"")</f>
        <v/>
      </c>
      <c r="E95" s="147">
        <f>IFERROR('CONT. ESTOQUE'!$C95-'CONT. ESTOQUE'!$D95,"")</f>
        <v>0</v>
      </c>
      <c r="F95" s="147" t="str">
        <f>IFERROR(VLOOKUP('CONT. ESTOQUE'!$B95,PROD!$B$6:$G$1000,4,0),"")</f>
        <v/>
      </c>
      <c r="G95" s="147" t="str">
        <f>IF('CONT. ESTOQUE'!$B95&lt;&gt;"",IF('CONT. ESTOQUE'!$E95=0,"Sem Estoque",IF('CONT. ESTOQUE'!$E95&lt;'CONT. ESTOQUE'!$F95,"Estoque Perigoso","Estoque Confortável")),"")</f>
        <v/>
      </c>
      <c r="H95" s="148">
        <f>SUMIF('SAÍDAS'!$C$7:$C$300,'CONT. ESTOQUE'!$B95,'SAÍDAS'!$J$7:$J$300)</f>
        <v>0</v>
      </c>
      <c r="I95" s="148">
        <f>SUMIF(ENTRADAS!$C$8:$C$1000,'CONT. ESTOQUE'!$B95,ENTRADAS!$H$7:$H$1000)</f>
        <v>0</v>
      </c>
      <c r="J95" s="149">
        <f>'CONT. ESTOQUE'!$H95-'CONT. ESTOQUE'!$I95</f>
        <v>0</v>
      </c>
    </row>
    <row r="96" ht="15.75" customHeight="1">
      <c r="B96" s="146" t="str">
        <f>PROD!B96</f>
        <v/>
      </c>
      <c r="C96" s="147" t="str">
        <f>IF('CONT. ESTOQUE'!$B96&lt;&gt;"",SUMIF(ENTRADAS!$C$7:$C$1000,'CONT. ESTOQUE'!$B96,ENTRADAS!$E$7:$E$1000),"")</f>
        <v/>
      </c>
      <c r="D96" s="147" t="str">
        <f>IF('CONT. ESTOQUE'!$B96&lt;&gt;"",SUMIF('SAÍDAS'!$C$7:$C$300,'CONT. ESTOQUE'!$B96,'SAÍDAS'!$H$7:$H$300),"")</f>
        <v/>
      </c>
      <c r="E96" s="147">
        <f>IFERROR('CONT. ESTOQUE'!$C96-'CONT. ESTOQUE'!$D96,"")</f>
        <v>0</v>
      </c>
      <c r="F96" s="147" t="str">
        <f>IFERROR(VLOOKUP('CONT. ESTOQUE'!$B96,PROD!$B$6:$G$1000,4,0),"")</f>
        <v/>
      </c>
      <c r="G96" s="147" t="str">
        <f>IF('CONT. ESTOQUE'!$B96&lt;&gt;"",IF('CONT. ESTOQUE'!$E96=0,"Sem Estoque",IF('CONT. ESTOQUE'!$E96&lt;'CONT. ESTOQUE'!$F96,"Estoque Perigoso","Estoque Confortável")),"")</f>
        <v/>
      </c>
      <c r="H96" s="148">
        <f>SUMIF('SAÍDAS'!$C$7:$C$300,'CONT. ESTOQUE'!$B96,'SAÍDAS'!$J$7:$J$300)</f>
        <v>0</v>
      </c>
      <c r="I96" s="148">
        <f>SUMIF(ENTRADAS!$C$8:$C$1000,'CONT. ESTOQUE'!$B96,ENTRADAS!$H$7:$H$1000)</f>
        <v>0</v>
      </c>
      <c r="J96" s="149">
        <f>'CONT. ESTOQUE'!$H96-'CONT. ESTOQUE'!$I96</f>
        <v>0</v>
      </c>
    </row>
    <row r="97" ht="15.75" customHeight="1">
      <c r="B97" s="146" t="str">
        <f>PROD!B97</f>
        <v/>
      </c>
      <c r="C97" s="147" t="str">
        <f>IF('CONT. ESTOQUE'!$B97&lt;&gt;"",SUMIF(ENTRADAS!$C$7:$C$1000,'CONT. ESTOQUE'!$B97,ENTRADAS!$E$7:$E$1000),"")</f>
        <v/>
      </c>
      <c r="D97" s="147" t="str">
        <f>IF('CONT. ESTOQUE'!$B97&lt;&gt;"",SUMIF('SAÍDAS'!$C$7:$C$300,'CONT. ESTOQUE'!$B97,'SAÍDAS'!$H$7:$H$300),"")</f>
        <v/>
      </c>
      <c r="E97" s="147">
        <f>IFERROR('CONT. ESTOQUE'!$C97-'CONT. ESTOQUE'!$D97,"")</f>
        <v>0</v>
      </c>
      <c r="F97" s="147" t="str">
        <f>IFERROR(VLOOKUP('CONT. ESTOQUE'!$B97,PROD!$B$6:$G$1000,4,0),"")</f>
        <v/>
      </c>
      <c r="G97" s="147" t="str">
        <f>IF('CONT. ESTOQUE'!$B97&lt;&gt;"",IF('CONT. ESTOQUE'!$E97=0,"Sem Estoque",IF('CONT. ESTOQUE'!$E97&lt;'CONT. ESTOQUE'!$F97,"Estoque Perigoso","Estoque Confortável")),"")</f>
        <v/>
      </c>
      <c r="H97" s="148">
        <f>SUMIF('SAÍDAS'!$C$7:$C$300,'CONT. ESTOQUE'!$B97,'SAÍDAS'!$J$7:$J$300)</f>
        <v>0</v>
      </c>
      <c r="I97" s="148">
        <f>SUMIF(ENTRADAS!$C$8:$C$1000,'CONT. ESTOQUE'!$B97,ENTRADAS!$H$7:$H$1000)</f>
        <v>0</v>
      </c>
      <c r="J97" s="149">
        <f>'CONT. ESTOQUE'!$H97-'CONT. ESTOQUE'!$I97</f>
        <v>0</v>
      </c>
    </row>
    <row r="98" ht="15.75" customHeight="1">
      <c r="B98" s="146" t="str">
        <f>PROD!B98</f>
        <v/>
      </c>
      <c r="C98" s="147" t="str">
        <f>IF('CONT. ESTOQUE'!$B98&lt;&gt;"",SUMIF(ENTRADAS!$C$7:$C$1000,'CONT. ESTOQUE'!$B98,ENTRADAS!$E$7:$E$1000),"")</f>
        <v/>
      </c>
      <c r="D98" s="147" t="str">
        <f>IF('CONT. ESTOQUE'!$B98&lt;&gt;"",SUMIF('SAÍDAS'!$C$7:$C$300,'CONT. ESTOQUE'!$B98,'SAÍDAS'!$H$7:$H$300),"")</f>
        <v/>
      </c>
      <c r="E98" s="147">
        <f>IFERROR('CONT. ESTOQUE'!$C98-'CONT. ESTOQUE'!$D98,"")</f>
        <v>0</v>
      </c>
      <c r="F98" s="147" t="str">
        <f>IFERROR(VLOOKUP('CONT. ESTOQUE'!$B98,PROD!$B$6:$G$1000,4,0),"")</f>
        <v/>
      </c>
      <c r="G98" s="147" t="str">
        <f>IF('CONT. ESTOQUE'!$B98&lt;&gt;"",IF('CONT. ESTOQUE'!$E98=0,"Sem Estoque",IF('CONT. ESTOQUE'!$E98&lt;'CONT. ESTOQUE'!$F98,"Estoque Perigoso","Estoque Confortável")),"")</f>
        <v/>
      </c>
      <c r="H98" s="148">
        <f>SUMIF('SAÍDAS'!$C$7:$C$300,'CONT. ESTOQUE'!$B98,'SAÍDAS'!$J$7:$J$300)</f>
        <v>0</v>
      </c>
      <c r="I98" s="148">
        <f>SUMIF(ENTRADAS!$C$8:$C$1000,'CONT. ESTOQUE'!$B98,ENTRADAS!$H$7:$H$1000)</f>
        <v>0</v>
      </c>
      <c r="J98" s="149">
        <f>'CONT. ESTOQUE'!$H98-'CONT. ESTOQUE'!$I98</f>
        <v>0</v>
      </c>
    </row>
    <row r="99" ht="15.75" customHeight="1">
      <c r="B99" s="146" t="str">
        <f>PROD!B99</f>
        <v/>
      </c>
      <c r="C99" s="147" t="str">
        <f>IF('CONT. ESTOQUE'!$B99&lt;&gt;"",SUMIF(ENTRADAS!$C$7:$C$1000,'CONT. ESTOQUE'!$B99,ENTRADAS!$E$7:$E$1000),"")</f>
        <v/>
      </c>
      <c r="D99" s="147" t="str">
        <f>IF('CONT. ESTOQUE'!$B99&lt;&gt;"",SUMIF('SAÍDAS'!$C$7:$C$300,'CONT. ESTOQUE'!$B99,'SAÍDAS'!$H$7:$H$300),"")</f>
        <v/>
      </c>
      <c r="E99" s="147">
        <f>IFERROR('CONT. ESTOQUE'!$C99-'CONT. ESTOQUE'!$D99,"")</f>
        <v>0</v>
      </c>
      <c r="F99" s="147" t="str">
        <f>IFERROR(VLOOKUP('CONT. ESTOQUE'!$B99,PROD!$B$6:$G$1000,4,0),"")</f>
        <v/>
      </c>
      <c r="G99" s="147" t="str">
        <f>IF('CONT. ESTOQUE'!$B99&lt;&gt;"",IF('CONT. ESTOQUE'!$E99=0,"Sem Estoque",IF('CONT. ESTOQUE'!$E99&lt;'CONT. ESTOQUE'!$F99,"Estoque Perigoso","Estoque Confortável")),"")</f>
        <v/>
      </c>
      <c r="H99" s="148">
        <f>SUMIF('SAÍDAS'!$C$7:$C$300,'CONT. ESTOQUE'!$B99,'SAÍDAS'!$J$7:$J$300)</f>
        <v>0</v>
      </c>
      <c r="I99" s="148">
        <f>SUMIF(ENTRADAS!$C$8:$C$1000,'CONT. ESTOQUE'!$B99,ENTRADAS!$H$7:$H$1000)</f>
        <v>0</v>
      </c>
      <c r="J99" s="149">
        <f>'CONT. ESTOQUE'!$H99-'CONT. ESTOQUE'!$I99</f>
        <v>0</v>
      </c>
    </row>
    <row r="100" ht="15.75" customHeight="1">
      <c r="B100" s="146" t="str">
        <f>PROD!B100</f>
        <v/>
      </c>
      <c r="C100" s="147" t="str">
        <f>IF('CONT. ESTOQUE'!$B100&lt;&gt;"",SUMIF(ENTRADAS!$C$7:$C$1000,'CONT. ESTOQUE'!$B100,ENTRADAS!$E$7:$E$1000),"")</f>
        <v/>
      </c>
      <c r="D100" s="147" t="str">
        <f>IF('CONT. ESTOQUE'!$B100&lt;&gt;"",SUMIF('SAÍDAS'!$C$7:$C$300,'CONT. ESTOQUE'!$B100,'SAÍDAS'!$H$7:$H$300),"")</f>
        <v/>
      </c>
      <c r="E100" s="147">
        <f>IFERROR('CONT. ESTOQUE'!$C100-'CONT. ESTOQUE'!$D100,"")</f>
        <v>0</v>
      </c>
      <c r="F100" s="147" t="str">
        <f>IFERROR(VLOOKUP('CONT. ESTOQUE'!$B100,PROD!$B$6:$G$1000,4,0),"")</f>
        <v/>
      </c>
      <c r="G100" s="147" t="str">
        <f>IF('CONT. ESTOQUE'!$B100&lt;&gt;"",IF('CONT. ESTOQUE'!$E100=0,"Sem Estoque",IF('CONT. ESTOQUE'!$E100&lt;'CONT. ESTOQUE'!$F100,"Estoque Perigoso","Estoque Confortável")),"")</f>
        <v/>
      </c>
      <c r="H100" s="148">
        <f>SUMIF('SAÍDAS'!$C$7:$C$300,'CONT. ESTOQUE'!$B100,'SAÍDAS'!$J$7:$J$300)</f>
        <v>0</v>
      </c>
      <c r="I100" s="148">
        <f>SUMIF(ENTRADAS!$C$8:$C$1000,'CONT. ESTOQUE'!$B100,ENTRADAS!$H$7:$H$1000)</f>
        <v>0</v>
      </c>
      <c r="J100" s="149">
        <f>'CONT. ESTOQUE'!$H100-'CONT. ESTOQUE'!$I100</f>
        <v>0</v>
      </c>
    </row>
    <row r="101" ht="15.75" customHeight="1">
      <c r="B101" s="146" t="str">
        <f>PROD!B101</f>
        <v/>
      </c>
      <c r="C101" s="147" t="str">
        <f>IF('CONT. ESTOQUE'!$B101&lt;&gt;"",SUMIF(ENTRADAS!$C$7:$C$1000,'CONT. ESTOQUE'!$B101,ENTRADAS!$E$7:$E$1000),"")</f>
        <v/>
      </c>
      <c r="D101" s="147" t="str">
        <f>IF('CONT. ESTOQUE'!$B101&lt;&gt;"",SUMIF('SAÍDAS'!$C$7:$C$300,'CONT. ESTOQUE'!$B101,'SAÍDAS'!$H$7:$H$300),"")</f>
        <v/>
      </c>
      <c r="E101" s="147">
        <f>IFERROR('CONT. ESTOQUE'!$C101-'CONT. ESTOQUE'!$D101,"")</f>
        <v>0</v>
      </c>
      <c r="F101" s="147" t="str">
        <f>IFERROR(VLOOKUP('CONT. ESTOQUE'!$B101,PROD!$B$6:$G$1000,4,0),"")</f>
        <v/>
      </c>
      <c r="G101" s="147" t="str">
        <f>IF('CONT. ESTOQUE'!$B101&lt;&gt;"",IF('CONT. ESTOQUE'!$E101=0,"Sem Estoque",IF('CONT. ESTOQUE'!$E101&lt;'CONT. ESTOQUE'!$F101,"Estoque Perigoso","Estoque Confortável")),"")</f>
        <v/>
      </c>
      <c r="H101" s="148">
        <f>SUMIF('SAÍDAS'!$C$7:$C$300,'CONT. ESTOQUE'!$B101,'SAÍDAS'!$J$7:$J$300)</f>
        <v>0</v>
      </c>
      <c r="I101" s="148">
        <f>SUMIF(ENTRADAS!$C$8:$C$1000,'CONT. ESTOQUE'!$B101,ENTRADAS!$H$7:$H$1000)</f>
        <v>0</v>
      </c>
      <c r="J101" s="149">
        <f>'CONT. ESTOQUE'!$H101-'CONT. ESTOQUE'!$I101</f>
        <v>0</v>
      </c>
    </row>
    <row r="102" ht="15.75" customHeight="1">
      <c r="B102" s="146" t="str">
        <f>PROD!B102</f>
        <v/>
      </c>
      <c r="C102" s="147" t="str">
        <f>IF('CONT. ESTOQUE'!$B102&lt;&gt;"",SUMIF(ENTRADAS!$C$7:$C$1000,'CONT. ESTOQUE'!$B102,ENTRADAS!$E$7:$E$1000),"")</f>
        <v/>
      </c>
      <c r="D102" s="147" t="str">
        <f>IF('CONT. ESTOQUE'!$B102&lt;&gt;"",SUMIF('SAÍDAS'!$C$7:$C$300,'CONT. ESTOQUE'!$B102,'SAÍDAS'!$H$7:$H$300),"")</f>
        <v/>
      </c>
      <c r="E102" s="147">
        <f>IFERROR('CONT. ESTOQUE'!$C102-'CONT. ESTOQUE'!$D102,"")</f>
        <v>0</v>
      </c>
      <c r="F102" s="147" t="str">
        <f>IFERROR(VLOOKUP('CONT. ESTOQUE'!$B102,PROD!$B$6:$G$1000,4,0),"")</f>
        <v/>
      </c>
      <c r="G102" s="147" t="str">
        <f>IF('CONT. ESTOQUE'!$B102&lt;&gt;"",IF('CONT. ESTOQUE'!$E102=0,"Sem Estoque",IF('CONT. ESTOQUE'!$E102&lt;'CONT. ESTOQUE'!$F102,"Estoque Perigoso","Estoque Confortável")),"")</f>
        <v/>
      </c>
      <c r="H102" s="148">
        <f>SUMIF('SAÍDAS'!$C$7:$C$300,'CONT. ESTOQUE'!$B102,'SAÍDAS'!$J$7:$J$300)</f>
        <v>0</v>
      </c>
      <c r="I102" s="148">
        <f>SUMIF(ENTRADAS!$C$8:$C$1000,'CONT. ESTOQUE'!$B102,ENTRADAS!$H$7:$H$1000)</f>
        <v>0</v>
      </c>
      <c r="J102" s="149">
        <f>'CONT. ESTOQUE'!$H102-'CONT. ESTOQUE'!$I102</f>
        <v>0</v>
      </c>
    </row>
    <row r="103" ht="15.75" customHeight="1">
      <c r="B103" s="146" t="str">
        <f>PROD!B103</f>
        <v/>
      </c>
      <c r="C103" s="147" t="str">
        <f>IF('CONT. ESTOQUE'!$B103&lt;&gt;"",SUMIF(ENTRADAS!$C$7:$C$1000,'CONT. ESTOQUE'!$B103,ENTRADAS!$E$7:$E$1000),"")</f>
        <v/>
      </c>
      <c r="D103" s="147" t="str">
        <f>IF('CONT. ESTOQUE'!$B103&lt;&gt;"",SUMIF('SAÍDAS'!$C$7:$C$300,'CONT. ESTOQUE'!$B103,'SAÍDAS'!$H$7:$H$300),"")</f>
        <v/>
      </c>
      <c r="E103" s="147">
        <f>IFERROR('CONT. ESTOQUE'!$C103-'CONT. ESTOQUE'!$D103,"")</f>
        <v>0</v>
      </c>
      <c r="F103" s="147" t="str">
        <f>IFERROR(VLOOKUP('CONT. ESTOQUE'!$B103,PROD!$B$6:$G$1000,4,0),"")</f>
        <v/>
      </c>
      <c r="G103" s="147" t="str">
        <f>IF('CONT. ESTOQUE'!$B103&lt;&gt;"",IF('CONT. ESTOQUE'!$E103=0,"Sem Estoque",IF('CONT. ESTOQUE'!$E103&lt;'CONT. ESTOQUE'!$F103,"Estoque Perigoso","Estoque Confortável")),"")</f>
        <v/>
      </c>
      <c r="H103" s="148">
        <f>SUMIF('SAÍDAS'!$C$7:$C$300,'CONT. ESTOQUE'!$B103,'SAÍDAS'!$J$7:$J$300)</f>
        <v>0</v>
      </c>
      <c r="I103" s="148">
        <f>SUMIF(ENTRADAS!$C$8:$C$1000,'CONT. ESTOQUE'!$B103,ENTRADAS!$H$7:$H$1000)</f>
        <v>0</v>
      </c>
      <c r="J103" s="149">
        <f>'CONT. ESTOQUE'!$H103-'CONT. ESTOQUE'!$I103</f>
        <v>0</v>
      </c>
    </row>
    <row r="104" ht="15.75" customHeight="1">
      <c r="B104" s="146" t="str">
        <f>PROD!B104</f>
        <v/>
      </c>
      <c r="C104" s="147" t="str">
        <f>IF('CONT. ESTOQUE'!$B104&lt;&gt;"",SUMIF(ENTRADAS!$C$7:$C$1000,'CONT. ESTOQUE'!$B104,ENTRADAS!$E$7:$E$1000),"")</f>
        <v/>
      </c>
      <c r="D104" s="147" t="str">
        <f>IF('CONT. ESTOQUE'!$B104&lt;&gt;"",SUMIF('SAÍDAS'!$C$7:$C$300,'CONT. ESTOQUE'!$B104,'SAÍDAS'!$H$7:$H$300),"")</f>
        <v/>
      </c>
      <c r="E104" s="147">
        <f>IFERROR('CONT. ESTOQUE'!$C104-'CONT. ESTOQUE'!$D104,"")</f>
        <v>0</v>
      </c>
      <c r="F104" s="147" t="str">
        <f>IFERROR(VLOOKUP('CONT. ESTOQUE'!$B104,PROD!$B$6:$G$1000,4,0),"")</f>
        <v/>
      </c>
      <c r="G104" s="147" t="str">
        <f>IF('CONT. ESTOQUE'!$B104&lt;&gt;"",IF('CONT. ESTOQUE'!$E104=0,"Sem Estoque",IF('CONT. ESTOQUE'!$E104&lt;'CONT. ESTOQUE'!$F104,"Estoque Perigoso","Estoque Confortável")),"")</f>
        <v/>
      </c>
      <c r="H104" s="148">
        <f>SUMIF('SAÍDAS'!$C$7:$C$300,'CONT. ESTOQUE'!$B104,'SAÍDAS'!$J$7:$J$300)</f>
        <v>0</v>
      </c>
      <c r="I104" s="148">
        <f>SUMIF(ENTRADAS!$C$8:$C$1000,'CONT. ESTOQUE'!$B104,ENTRADAS!$H$7:$H$1000)</f>
        <v>0</v>
      </c>
      <c r="J104" s="149">
        <f>'CONT. ESTOQUE'!$H104-'CONT. ESTOQUE'!$I104</f>
        <v>0</v>
      </c>
    </row>
    <row r="105" ht="15.75" customHeight="1">
      <c r="B105" s="146" t="str">
        <f>PROD!B105</f>
        <v/>
      </c>
      <c r="C105" s="147" t="str">
        <f>IF('CONT. ESTOQUE'!$B105&lt;&gt;"",SUMIF(ENTRADAS!$C$7:$C$1000,'CONT. ESTOQUE'!$B105,ENTRADAS!$E$7:$E$1000),"")</f>
        <v/>
      </c>
      <c r="D105" s="147" t="str">
        <f>IF('CONT. ESTOQUE'!$B105&lt;&gt;"",SUMIF('SAÍDAS'!$C$7:$C$300,'CONT. ESTOQUE'!$B105,'SAÍDAS'!$H$7:$H$300),"")</f>
        <v/>
      </c>
      <c r="E105" s="147">
        <f>IFERROR('CONT. ESTOQUE'!$C105-'CONT. ESTOQUE'!$D105,"")</f>
        <v>0</v>
      </c>
      <c r="F105" s="147" t="str">
        <f>IFERROR(VLOOKUP('CONT. ESTOQUE'!$B105,PROD!$B$6:$G$1000,4,0),"")</f>
        <v/>
      </c>
      <c r="G105" s="147" t="str">
        <f>IF('CONT. ESTOQUE'!$B105&lt;&gt;"",IF('CONT. ESTOQUE'!$E105=0,"Sem Estoque",IF('CONT. ESTOQUE'!$E105&lt;'CONT. ESTOQUE'!$F105,"Estoque Perigoso","Estoque Confortável")),"")</f>
        <v/>
      </c>
      <c r="H105" s="148">
        <f>SUMIF('SAÍDAS'!$C$7:$C$300,'CONT. ESTOQUE'!$B105,'SAÍDAS'!$J$7:$J$300)</f>
        <v>0</v>
      </c>
      <c r="I105" s="148">
        <f>SUMIF(ENTRADAS!$C$8:$C$1000,'CONT. ESTOQUE'!$B105,ENTRADAS!$H$7:$H$1000)</f>
        <v>0</v>
      </c>
      <c r="J105" s="149">
        <f>'CONT. ESTOQUE'!$H105-'CONT. ESTOQUE'!$I105</f>
        <v>0</v>
      </c>
    </row>
    <row r="106" ht="15.75" customHeight="1">
      <c r="B106" s="146" t="str">
        <f>PROD!B106</f>
        <v/>
      </c>
      <c r="C106" s="147" t="str">
        <f>IF('CONT. ESTOQUE'!$B106&lt;&gt;"",SUMIF(ENTRADAS!$C$7:$C$1000,'CONT. ESTOQUE'!$B106,ENTRADAS!$E$7:$E$1000),"")</f>
        <v/>
      </c>
      <c r="D106" s="147" t="str">
        <f>IF('CONT. ESTOQUE'!$B106&lt;&gt;"",SUMIF('SAÍDAS'!$C$7:$C$300,'CONT. ESTOQUE'!$B106,'SAÍDAS'!$H$7:$H$300),"")</f>
        <v/>
      </c>
      <c r="E106" s="147">
        <f>IFERROR('CONT. ESTOQUE'!$C106-'CONT. ESTOQUE'!$D106,"")</f>
        <v>0</v>
      </c>
      <c r="F106" s="147" t="str">
        <f>IFERROR(VLOOKUP('CONT. ESTOQUE'!$B106,PROD!$B$6:$G$1000,4,0),"")</f>
        <v/>
      </c>
      <c r="G106" s="147" t="str">
        <f>IF('CONT. ESTOQUE'!$B106&lt;&gt;"",IF('CONT. ESTOQUE'!$E106=0,"Sem Estoque",IF('CONT. ESTOQUE'!$E106&lt;'CONT. ESTOQUE'!$F106,"Estoque Perigoso","Estoque Confortável")),"")</f>
        <v/>
      </c>
      <c r="H106" s="148">
        <f>SUMIF('SAÍDAS'!$C$7:$C$300,'CONT. ESTOQUE'!$B106,'SAÍDAS'!$J$7:$J$300)</f>
        <v>0</v>
      </c>
      <c r="I106" s="148">
        <f>SUMIF(ENTRADAS!$C$8:$C$1000,'CONT. ESTOQUE'!$B106,ENTRADAS!$H$7:$H$1000)</f>
        <v>0</v>
      </c>
      <c r="J106" s="149">
        <f>'CONT. ESTOQUE'!$H106-'CONT. ESTOQUE'!$I106</f>
        <v>0</v>
      </c>
    </row>
    <row r="107" ht="15.75" customHeight="1">
      <c r="B107" s="146" t="str">
        <f>PROD!B107</f>
        <v/>
      </c>
      <c r="C107" s="147" t="str">
        <f>IF('CONT. ESTOQUE'!$B107&lt;&gt;"",SUMIF(ENTRADAS!$C$7:$C$1000,'CONT. ESTOQUE'!$B107,ENTRADAS!$E$7:$E$1000),"")</f>
        <v/>
      </c>
      <c r="D107" s="147" t="str">
        <f>IF('CONT. ESTOQUE'!$B107&lt;&gt;"",SUMIF('SAÍDAS'!$C$7:$C$300,'CONT. ESTOQUE'!$B107,'SAÍDAS'!$H$7:$H$300),"")</f>
        <v/>
      </c>
      <c r="E107" s="147">
        <f>IFERROR('CONT. ESTOQUE'!$C107-'CONT. ESTOQUE'!$D107,"")</f>
        <v>0</v>
      </c>
      <c r="F107" s="147" t="str">
        <f>IFERROR(VLOOKUP('CONT. ESTOQUE'!$B107,PROD!$B$6:$G$1000,4,0),"")</f>
        <v/>
      </c>
      <c r="G107" s="147" t="str">
        <f>IF('CONT. ESTOQUE'!$B107&lt;&gt;"",IF('CONT. ESTOQUE'!$E107=0,"Sem Estoque",IF('CONT. ESTOQUE'!$E107&lt;'CONT. ESTOQUE'!$F107,"Estoque Perigoso","Estoque Confortável")),"")</f>
        <v/>
      </c>
      <c r="H107" s="148">
        <f>SUMIF('SAÍDAS'!$C$7:$C$300,'CONT. ESTOQUE'!$B107,'SAÍDAS'!$J$7:$J$300)</f>
        <v>0</v>
      </c>
      <c r="I107" s="148">
        <f>SUMIF(ENTRADAS!$C$8:$C$1000,'CONT. ESTOQUE'!$B107,ENTRADAS!$H$7:$H$1000)</f>
        <v>0</v>
      </c>
      <c r="J107" s="149">
        <f>'CONT. ESTOQUE'!$H107-'CONT. ESTOQUE'!$I107</f>
        <v>0</v>
      </c>
    </row>
    <row r="108" ht="15.75" customHeight="1">
      <c r="B108" s="146" t="str">
        <f>PROD!B108</f>
        <v/>
      </c>
      <c r="C108" s="147" t="str">
        <f>IF('CONT. ESTOQUE'!$B108&lt;&gt;"",SUMIF(ENTRADAS!$C$7:$C$1000,'CONT. ESTOQUE'!$B108,ENTRADAS!$E$7:$E$1000),"")</f>
        <v/>
      </c>
      <c r="D108" s="147" t="str">
        <f>IF('CONT. ESTOQUE'!$B108&lt;&gt;"",SUMIF('SAÍDAS'!$C$7:$C$300,'CONT. ESTOQUE'!$B108,'SAÍDAS'!$H$7:$H$300),"")</f>
        <v/>
      </c>
      <c r="E108" s="147">
        <f>IFERROR('CONT. ESTOQUE'!$C108-'CONT. ESTOQUE'!$D108,"")</f>
        <v>0</v>
      </c>
      <c r="F108" s="147" t="str">
        <f>IFERROR(VLOOKUP('CONT. ESTOQUE'!$B108,PROD!$B$6:$G$1000,4,0),"")</f>
        <v/>
      </c>
      <c r="G108" s="147" t="str">
        <f>IF('CONT. ESTOQUE'!$B108&lt;&gt;"",IF('CONT. ESTOQUE'!$E108=0,"Sem Estoque",IF('CONT. ESTOQUE'!$E108&lt;'CONT. ESTOQUE'!$F108,"Estoque Perigoso","Estoque Confortável")),"")</f>
        <v/>
      </c>
      <c r="H108" s="148">
        <f>SUMIF('SAÍDAS'!$C$7:$C$300,'CONT. ESTOQUE'!$B108,'SAÍDAS'!$J$7:$J$300)</f>
        <v>0</v>
      </c>
      <c r="I108" s="148">
        <f>SUMIF(ENTRADAS!$C$8:$C$1000,'CONT. ESTOQUE'!$B108,ENTRADAS!$H$7:$H$1000)</f>
        <v>0</v>
      </c>
      <c r="J108" s="149">
        <f>'CONT. ESTOQUE'!$H108-'CONT. ESTOQUE'!$I108</f>
        <v>0</v>
      </c>
    </row>
    <row r="109" ht="15.75" customHeight="1">
      <c r="B109" s="146" t="str">
        <f>PROD!B109</f>
        <v/>
      </c>
      <c r="C109" s="147" t="str">
        <f>IF('CONT. ESTOQUE'!$B109&lt;&gt;"",SUMIF(ENTRADAS!$C$7:$C$1000,'CONT. ESTOQUE'!$B109,ENTRADAS!$E$7:$E$1000),"")</f>
        <v/>
      </c>
      <c r="D109" s="147" t="str">
        <f>IF('CONT. ESTOQUE'!$B109&lt;&gt;"",SUMIF('SAÍDAS'!$C$7:$C$300,'CONT. ESTOQUE'!$B109,'SAÍDAS'!$H$7:$H$300),"")</f>
        <v/>
      </c>
      <c r="E109" s="147">
        <f>IFERROR('CONT. ESTOQUE'!$C109-'CONT. ESTOQUE'!$D109,"")</f>
        <v>0</v>
      </c>
      <c r="F109" s="147" t="str">
        <f>IFERROR(VLOOKUP('CONT. ESTOQUE'!$B109,PROD!$B$6:$G$1000,4,0),"")</f>
        <v/>
      </c>
      <c r="G109" s="147" t="str">
        <f>IF('CONT. ESTOQUE'!$B109&lt;&gt;"",IF('CONT. ESTOQUE'!$E109=0,"Sem Estoque",IF('CONT. ESTOQUE'!$E109&lt;'CONT. ESTOQUE'!$F109,"Estoque Perigoso","Estoque Confortável")),"")</f>
        <v/>
      </c>
      <c r="H109" s="148">
        <f>SUMIF('SAÍDAS'!$C$7:$C$300,'CONT. ESTOQUE'!$B109,'SAÍDAS'!$J$7:$J$300)</f>
        <v>0</v>
      </c>
      <c r="I109" s="148">
        <f>SUMIF(ENTRADAS!$C$8:$C$1000,'CONT. ESTOQUE'!$B109,ENTRADAS!$H$7:$H$1000)</f>
        <v>0</v>
      </c>
      <c r="J109" s="149">
        <f>'CONT. ESTOQUE'!$H109-'CONT. ESTOQUE'!$I109</f>
        <v>0</v>
      </c>
    </row>
    <row r="110" ht="15.75" customHeight="1">
      <c r="B110" s="146" t="str">
        <f>PROD!B110</f>
        <v/>
      </c>
      <c r="C110" s="147" t="str">
        <f>IF('CONT. ESTOQUE'!$B110&lt;&gt;"",SUMIF(ENTRADAS!$C$7:$C$1000,'CONT. ESTOQUE'!$B110,ENTRADAS!$E$7:$E$1000),"")</f>
        <v/>
      </c>
      <c r="D110" s="147" t="str">
        <f>IF('CONT. ESTOQUE'!$B110&lt;&gt;"",SUMIF('SAÍDAS'!$C$7:$C$300,'CONT. ESTOQUE'!$B110,'SAÍDAS'!$H$7:$H$300),"")</f>
        <v/>
      </c>
      <c r="E110" s="147">
        <f>IFERROR('CONT. ESTOQUE'!$C110-'CONT. ESTOQUE'!$D110,"")</f>
        <v>0</v>
      </c>
      <c r="F110" s="147" t="str">
        <f>IFERROR(VLOOKUP('CONT. ESTOQUE'!$B110,PROD!$B$6:$G$1000,4,0),"")</f>
        <v/>
      </c>
      <c r="G110" s="147" t="str">
        <f>IF('CONT. ESTOQUE'!$B110&lt;&gt;"",IF('CONT. ESTOQUE'!$E110=0,"Sem Estoque",IF('CONT. ESTOQUE'!$E110&lt;'CONT. ESTOQUE'!$F110,"Estoque Perigoso","Estoque Confortável")),"")</f>
        <v/>
      </c>
      <c r="H110" s="148">
        <f>SUMIF('SAÍDAS'!$C$7:$C$300,'CONT. ESTOQUE'!$B110,'SAÍDAS'!$J$7:$J$300)</f>
        <v>0</v>
      </c>
      <c r="I110" s="148">
        <f>SUMIF(ENTRADAS!$C$8:$C$1000,'CONT. ESTOQUE'!$B110,ENTRADAS!$H$7:$H$1000)</f>
        <v>0</v>
      </c>
      <c r="J110" s="149">
        <f>'CONT. ESTOQUE'!$H110-'CONT. ESTOQUE'!$I110</f>
        <v>0</v>
      </c>
    </row>
    <row r="111" ht="15.75" customHeight="1">
      <c r="B111" s="146" t="str">
        <f>PROD!B111</f>
        <v/>
      </c>
      <c r="C111" s="147" t="str">
        <f>IF('CONT. ESTOQUE'!$B111&lt;&gt;"",SUMIF(ENTRADAS!$C$7:$C$1000,'CONT. ESTOQUE'!$B111,ENTRADAS!$E$7:$E$1000),"")</f>
        <v/>
      </c>
      <c r="D111" s="147" t="str">
        <f>IF('CONT. ESTOQUE'!$B111&lt;&gt;"",SUMIF('SAÍDAS'!$C$7:$C$300,'CONT. ESTOQUE'!$B111,'SAÍDAS'!$H$7:$H$300),"")</f>
        <v/>
      </c>
      <c r="E111" s="147">
        <f>IFERROR('CONT. ESTOQUE'!$C111-'CONT. ESTOQUE'!$D111,"")</f>
        <v>0</v>
      </c>
      <c r="F111" s="147" t="str">
        <f>IFERROR(VLOOKUP('CONT. ESTOQUE'!$B111,PROD!$B$6:$G$1000,4,0),"")</f>
        <v/>
      </c>
      <c r="G111" s="147" t="str">
        <f>IF('CONT. ESTOQUE'!$B111&lt;&gt;"",IF('CONT. ESTOQUE'!$E111=0,"Sem Estoque",IF('CONT. ESTOQUE'!$E111&lt;'CONT. ESTOQUE'!$F111,"Estoque Perigoso","Estoque Confortável")),"")</f>
        <v/>
      </c>
      <c r="H111" s="148">
        <f>SUMIF('SAÍDAS'!$C$7:$C$300,'CONT. ESTOQUE'!$B111,'SAÍDAS'!$J$7:$J$300)</f>
        <v>0</v>
      </c>
      <c r="I111" s="148">
        <f>SUMIF(ENTRADAS!$C$8:$C$1000,'CONT. ESTOQUE'!$B111,ENTRADAS!$H$7:$H$1000)</f>
        <v>0</v>
      </c>
      <c r="J111" s="149">
        <f>'CONT. ESTOQUE'!$H111-'CONT. ESTOQUE'!$I111</f>
        <v>0</v>
      </c>
    </row>
    <row r="112" ht="15.75" customHeight="1">
      <c r="B112" s="146" t="str">
        <f>PROD!B112</f>
        <v/>
      </c>
      <c r="C112" s="147" t="str">
        <f>IF('CONT. ESTOQUE'!$B112&lt;&gt;"",SUMIF(ENTRADAS!$C$7:$C$1000,'CONT. ESTOQUE'!$B112,ENTRADAS!$E$7:$E$1000),"")</f>
        <v/>
      </c>
      <c r="D112" s="147" t="str">
        <f>IF('CONT. ESTOQUE'!$B112&lt;&gt;"",SUMIF('SAÍDAS'!$C$7:$C$300,'CONT. ESTOQUE'!$B112,'SAÍDAS'!$H$7:$H$300),"")</f>
        <v/>
      </c>
      <c r="E112" s="147">
        <f>IFERROR('CONT. ESTOQUE'!$C112-'CONT. ESTOQUE'!$D112,"")</f>
        <v>0</v>
      </c>
      <c r="F112" s="147" t="str">
        <f>IFERROR(VLOOKUP('CONT. ESTOQUE'!$B112,PROD!$B$6:$G$1000,4,0),"")</f>
        <v/>
      </c>
      <c r="G112" s="147" t="str">
        <f>IF('CONT. ESTOQUE'!$B112&lt;&gt;"",IF('CONT. ESTOQUE'!$E112=0,"Sem Estoque",IF('CONT. ESTOQUE'!$E112&lt;'CONT. ESTOQUE'!$F112,"Estoque Perigoso","Estoque Confortável")),"")</f>
        <v/>
      </c>
      <c r="H112" s="148">
        <f>SUMIF('SAÍDAS'!$C$7:$C$300,'CONT. ESTOQUE'!$B112,'SAÍDAS'!$J$7:$J$300)</f>
        <v>0</v>
      </c>
      <c r="I112" s="148">
        <f>SUMIF(ENTRADAS!$C$8:$C$1000,'CONT. ESTOQUE'!$B112,ENTRADAS!$H$7:$H$1000)</f>
        <v>0</v>
      </c>
      <c r="J112" s="149">
        <f>'CONT. ESTOQUE'!$H112-'CONT. ESTOQUE'!$I112</f>
        <v>0</v>
      </c>
    </row>
    <row r="113" ht="15.75" customHeight="1">
      <c r="B113" s="146" t="str">
        <f>PROD!B113</f>
        <v/>
      </c>
      <c r="C113" s="147" t="str">
        <f>IF('CONT. ESTOQUE'!$B113&lt;&gt;"",SUMIF(ENTRADAS!$C$7:$C$1000,'CONT. ESTOQUE'!$B113,ENTRADAS!$E$7:$E$1000),"")</f>
        <v/>
      </c>
      <c r="D113" s="147" t="str">
        <f>IF('CONT. ESTOQUE'!$B113&lt;&gt;"",SUMIF('SAÍDAS'!$C$7:$C$300,'CONT. ESTOQUE'!$B113,'SAÍDAS'!$H$7:$H$300),"")</f>
        <v/>
      </c>
      <c r="E113" s="147">
        <f>IFERROR('CONT. ESTOQUE'!$C113-'CONT. ESTOQUE'!$D113,"")</f>
        <v>0</v>
      </c>
      <c r="F113" s="147" t="str">
        <f>IFERROR(VLOOKUP('CONT. ESTOQUE'!$B113,PROD!$B$6:$G$1000,4,0),"")</f>
        <v/>
      </c>
      <c r="G113" s="147" t="str">
        <f>IF('CONT. ESTOQUE'!$B113&lt;&gt;"",IF('CONT. ESTOQUE'!$E113=0,"Sem Estoque",IF('CONT. ESTOQUE'!$E113&lt;'CONT. ESTOQUE'!$F113,"Estoque Perigoso","Estoque Confortável")),"")</f>
        <v/>
      </c>
      <c r="H113" s="148">
        <f>SUMIF('SAÍDAS'!$C$7:$C$300,'CONT. ESTOQUE'!$B113,'SAÍDAS'!$J$7:$J$300)</f>
        <v>0</v>
      </c>
      <c r="I113" s="148">
        <f>SUMIF(ENTRADAS!$C$8:$C$1000,'CONT. ESTOQUE'!$B113,ENTRADAS!$H$7:$H$1000)</f>
        <v>0</v>
      </c>
      <c r="J113" s="149">
        <f>'CONT. ESTOQUE'!$H113-'CONT. ESTOQUE'!$I113</f>
        <v>0</v>
      </c>
    </row>
    <row r="114" ht="15.75" customHeight="1">
      <c r="B114" s="146" t="str">
        <f>PROD!B114</f>
        <v/>
      </c>
      <c r="C114" s="147" t="str">
        <f>IF('CONT. ESTOQUE'!$B114&lt;&gt;"",SUMIF(ENTRADAS!$C$7:$C$1000,'CONT. ESTOQUE'!$B114,ENTRADAS!$E$7:$E$1000),"")</f>
        <v/>
      </c>
      <c r="D114" s="147" t="str">
        <f>IF('CONT. ESTOQUE'!$B114&lt;&gt;"",SUMIF('SAÍDAS'!$C$7:$C$300,'CONT. ESTOQUE'!$B114,'SAÍDAS'!$H$7:$H$300),"")</f>
        <v/>
      </c>
      <c r="E114" s="147">
        <f>IFERROR('CONT. ESTOQUE'!$C114-'CONT. ESTOQUE'!$D114,"")</f>
        <v>0</v>
      </c>
      <c r="F114" s="147" t="str">
        <f>IFERROR(VLOOKUP('CONT. ESTOQUE'!$B114,PROD!$B$6:$G$1000,4,0),"")</f>
        <v/>
      </c>
      <c r="G114" s="147" t="str">
        <f>IF('CONT. ESTOQUE'!$B114&lt;&gt;"",IF('CONT. ESTOQUE'!$E114=0,"Sem Estoque",IF('CONT. ESTOQUE'!$E114&lt;'CONT. ESTOQUE'!$F114,"Estoque Perigoso","Estoque Confortável")),"")</f>
        <v/>
      </c>
      <c r="H114" s="148">
        <f>SUMIF('SAÍDAS'!$C$7:$C$300,'CONT. ESTOQUE'!$B114,'SAÍDAS'!$J$7:$J$300)</f>
        <v>0</v>
      </c>
      <c r="I114" s="148">
        <f>SUMIF(ENTRADAS!$C$8:$C$1000,'CONT. ESTOQUE'!$B114,ENTRADAS!$H$7:$H$1000)</f>
        <v>0</v>
      </c>
      <c r="J114" s="149">
        <f>'CONT. ESTOQUE'!$H114-'CONT. ESTOQUE'!$I114</f>
        <v>0</v>
      </c>
    </row>
    <row r="115" ht="15.75" customHeight="1">
      <c r="B115" s="146" t="str">
        <f>PROD!B115</f>
        <v/>
      </c>
      <c r="C115" s="147" t="str">
        <f>IF('CONT. ESTOQUE'!$B115&lt;&gt;"",SUMIF(ENTRADAS!$C$7:$C$1000,'CONT. ESTOQUE'!$B115,ENTRADAS!$E$7:$E$1000),"")</f>
        <v/>
      </c>
      <c r="D115" s="147" t="str">
        <f>IF('CONT. ESTOQUE'!$B115&lt;&gt;"",SUMIF('SAÍDAS'!$C$7:$C$300,'CONT. ESTOQUE'!$B115,'SAÍDAS'!$H$7:$H$300),"")</f>
        <v/>
      </c>
      <c r="E115" s="147">
        <f>IFERROR('CONT. ESTOQUE'!$C115-'CONT. ESTOQUE'!$D115,"")</f>
        <v>0</v>
      </c>
      <c r="F115" s="147" t="str">
        <f>IFERROR(VLOOKUP('CONT. ESTOQUE'!$B115,PROD!$B$6:$G$1000,4,0),"")</f>
        <v/>
      </c>
      <c r="G115" s="147" t="str">
        <f>IF('CONT. ESTOQUE'!$B115&lt;&gt;"",IF('CONT. ESTOQUE'!$E115=0,"Sem Estoque",IF('CONT. ESTOQUE'!$E115&lt;'CONT. ESTOQUE'!$F115,"Estoque Perigoso","Estoque Confortável")),"")</f>
        <v/>
      </c>
      <c r="H115" s="148">
        <f>SUMIF('SAÍDAS'!$C$7:$C$300,'CONT. ESTOQUE'!$B115,'SAÍDAS'!$J$7:$J$300)</f>
        <v>0</v>
      </c>
      <c r="I115" s="148">
        <f>SUMIF(ENTRADAS!$C$8:$C$1000,'CONT. ESTOQUE'!$B115,ENTRADAS!$H$7:$H$1000)</f>
        <v>0</v>
      </c>
      <c r="J115" s="149">
        <f>'CONT. ESTOQUE'!$H115-'CONT. ESTOQUE'!$I115</f>
        <v>0</v>
      </c>
    </row>
    <row r="116" ht="15.75" customHeight="1">
      <c r="B116" s="146" t="str">
        <f>PROD!B116</f>
        <v/>
      </c>
      <c r="C116" s="147" t="str">
        <f>IF('CONT. ESTOQUE'!$B116&lt;&gt;"",SUMIF(ENTRADAS!$C$7:$C$1000,'CONT. ESTOQUE'!$B116,ENTRADAS!$E$7:$E$1000),"")</f>
        <v/>
      </c>
      <c r="D116" s="147" t="str">
        <f>IF('CONT. ESTOQUE'!$B116&lt;&gt;"",SUMIF('SAÍDAS'!$C$7:$C$300,'CONT. ESTOQUE'!$B116,'SAÍDAS'!$H$7:$H$300),"")</f>
        <v/>
      </c>
      <c r="E116" s="147">
        <f>IFERROR('CONT. ESTOQUE'!$C116-'CONT. ESTOQUE'!$D116,"")</f>
        <v>0</v>
      </c>
      <c r="F116" s="147" t="str">
        <f>IFERROR(VLOOKUP('CONT. ESTOQUE'!$B116,PROD!$B$6:$G$1000,4,0),"")</f>
        <v/>
      </c>
      <c r="G116" s="147" t="str">
        <f>IF('CONT. ESTOQUE'!$B116&lt;&gt;"",IF('CONT. ESTOQUE'!$E116=0,"Sem Estoque",IF('CONT. ESTOQUE'!$E116&lt;'CONT. ESTOQUE'!$F116,"Estoque Perigoso","Estoque Confortável")),"")</f>
        <v/>
      </c>
      <c r="H116" s="148">
        <f>SUMIF('SAÍDAS'!$C$7:$C$300,'CONT. ESTOQUE'!$B116,'SAÍDAS'!$J$7:$J$300)</f>
        <v>0</v>
      </c>
      <c r="I116" s="148">
        <f>SUMIF(ENTRADAS!$C$8:$C$1000,'CONT. ESTOQUE'!$B116,ENTRADAS!$H$7:$H$1000)</f>
        <v>0</v>
      </c>
      <c r="J116" s="149">
        <f>'CONT. ESTOQUE'!$H116-'CONT. ESTOQUE'!$I116</f>
        <v>0</v>
      </c>
    </row>
    <row r="117" ht="15.75" customHeight="1">
      <c r="B117" s="146" t="str">
        <f>PROD!B117</f>
        <v/>
      </c>
      <c r="C117" s="147" t="str">
        <f>IF('CONT. ESTOQUE'!$B117&lt;&gt;"",SUMIF(ENTRADAS!$C$7:$C$1000,'CONT. ESTOQUE'!$B117,ENTRADAS!$E$7:$E$1000),"")</f>
        <v/>
      </c>
      <c r="D117" s="147" t="str">
        <f>IF('CONT. ESTOQUE'!$B117&lt;&gt;"",SUMIF('SAÍDAS'!$C$7:$C$300,'CONT. ESTOQUE'!$B117,'SAÍDAS'!$H$7:$H$300),"")</f>
        <v/>
      </c>
      <c r="E117" s="147">
        <f>IFERROR('CONT. ESTOQUE'!$C117-'CONT. ESTOQUE'!$D117,"")</f>
        <v>0</v>
      </c>
      <c r="F117" s="147" t="str">
        <f>IFERROR(VLOOKUP('CONT. ESTOQUE'!$B117,PROD!$B$6:$G$1000,4,0),"")</f>
        <v/>
      </c>
      <c r="G117" s="147" t="str">
        <f>IF('CONT. ESTOQUE'!$B117&lt;&gt;"",IF('CONT. ESTOQUE'!$E117=0,"Sem Estoque",IF('CONT. ESTOQUE'!$E117&lt;'CONT. ESTOQUE'!$F117,"Estoque Perigoso","Estoque Confortável")),"")</f>
        <v/>
      </c>
      <c r="H117" s="148">
        <f>SUMIF('SAÍDAS'!$C$7:$C$300,'CONT. ESTOQUE'!$B117,'SAÍDAS'!$J$7:$J$300)</f>
        <v>0</v>
      </c>
      <c r="I117" s="148">
        <f>SUMIF(ENTRADAS!$C$8:$C$1000,'CONT. ESTOQUE'!$B117,ENTRADAS!$H$7:$H$1000)</f>
        <v>0</v>
      </c>
      <c r="J117" s="149">
        <f>'CONT. ESTOQUE'!$H117-'CONT. ESTOQUE'!$I117</f>
        <v>0</v>
      </c>
    </row>
    <row r="118" ht="15.75" customHeight="1">
      <c r="B118" s="146" t="str">
        <f>PROD!B118</f>
        <v/>
      </c>
      <c r="C118" s="147" t="str">
        <f>IF('CONT. ESTOQUE'!$B118&lt;&gt;"",SUMIF(ENTRADAS!$C$7:$C$1000,'CONT. ESTOQUE'!$B118,ENTRADAS!$E$7:$E$1000),"")</f>
        <v/>
      </c>
      <c r="D118" s="147" t="str">
        <f>IF('CONT. ESTOQUE'!$B118&lt;&gt;"",SUMIF('SAÍDAS'!$C$7:$C$300,'CONT. ESTOQUE'!$B118,'SAÍDAS'!$H$7:$H$300),"")</f>
        <v/>
      </c>
      <c r="E118" s="147">
        <f>IFERROR('CONT. ESTOQUE'!$C118-'CONT. ESTOQUE'!$D118,"")</f>
        <v>0</v>
      </c>
      <c r="F118" s="147" t="str">
        <f>IFERROR(VLOOKUP('CONT. ESTOQUE'!$B118,PROD!$B$6:$G$1000,4,0),"")</f>
        <v/>
      </c>
      <c r="G118" s="147" t="str">
        <f>IF('CONT. ESTOQUE'!$B118&lt;&gt;"",IF('CONT. ESTOQUE'!$E118=0,"Sem Estoque",IF('CONT. ESTOQUE'!$E118&lt;'CONT. ESTOQUE'!$F118,"Estoque Perigoso","Estoque Confortável")),"")</f>
        <v/>
      </c>
      <c r="H118" s="148">
        <f>SUMIF('SAÍDAS'!$C$7:$C$300,'CONT. ESTOQUE'!$B118,'SAÍDAS'!$J$7:$J$300)</f>
        <v>0</v>
      </c>
      <c r="I118" s="148">
        <f>SUMIF(ENTRADAS!$C$8:$C$1000,'CONT. ESTOQUE'!$B118,ENTRADAS!$H$7:$H$1000)</f>
        <v>0</v>
      </c>
      <c r="J118" s="149">
        <f>'CONT. ESTOQUE'!$H118-'CONT. ESTOQUE'!$I118</f>
        <v>0</v>
      </c>
    </row>
    <row r="119" ht="15.75" customHeight="1">
      <c r="B119" s="146" t="str">
        <f>PROD!B119</f>
        <v/>
      </c>
      <c r="C119" s="147" t="str">
        <f>IF('CONT. ESTOQUE'!$B119&lt;&gt;"",SUMIF(ENTRADAS!$C$7:$C$1000,'CONT. ESTOQUE'!$B119,ENTRADAS!$E$7:$E$1000),"")</f>
        <v/>
      </c>
      <c r="D119" s="147" t="str">
        <f>IF('CONT. ESTOQUE'!$B119&lt;&gt;"",SUMIF('SAÍDAS'!$C$7:$C$300,'CONT. ESTOQUE'!$B119,'SAÍDAS'!$H$7:$H$300),"")</f>
        <v/>
      </c>
      <c r="E119" s="147">
        <f>IFERROR('CONT. ESTOQUE'!$C119-'CONT. ESTOQUE'!$D119,"")</f>
        <v>0</v>
      </c>
      <c r="F119" s="147" t="str">
        <f>IFERROR(VLOOKUP('CONT. ESTOQUE'!$B119,PROD!$B$6:$G$1000,4,0),"")</f>
        <v/>
      </c>
      <c r="G119" s="147" t="str">
        <f>IF('CONT. ESTOQUE'!$B119&lt;&gt;"",IF('CONT. ESTOQUE'!$E119=0,"Sem Estoque",IF('CONT. ESTOQUE'!$E119&lt;'CONT. ESTOQUE'!$F119,"Estoque Perigoso","Estoque Confortável")),"")</f>
        <v/>
      </c>
      <c r="H119" s="148">
        <f>SUMIF('SAÍDAS'!$C$7:$C$300,'CONT. ESTOQUE'!$B119,'SAÍDAS'!$J$7:$J$300)</f>
        <v>0</v>
      </c>
      <c r="I119" s="148">
        <f>SUMIF(ENTRADAS!$C$8:$C$1000,'CONT. ESTOQUE'!$B119,ENTRADAS!$H$7:$H$1000)</f>
        <v>0</v>
      </c>
      <c r="J119" s="149">
        <f>'CONT. ESTOQUE'!$H119-'CONT. ESTOQUE'!$I119</f>
        <v>0</v>
      </c>
    </row>
    <row r="120" ht="15.75" customHeight="1">
      <c r="B120" s="146" t="str">
        <f>PROD!B120</f>
        <v/>
      </c>
      <c r="C120" s="147" t="str">
        <f>IF('CONT. ESTOQUE'!$B120&lt;&gt;"",SUMIF(ENTRADAS!$C$7:$C$1000,'CONT. ESTOQUE'!$B120,ENTRADAS!$E$7:$E$1000),"")</f>
        <v/>
      </c>
      <c r="D120" s="147" t="str">
        <f>IF('CONT. ESTOQUE'!$B120&lt;&gt;"",SUMIF('SAÍDAS'!$C$7:$C$300,'CONT. ESTOQUE'!$B120,'SAÍDAS'!$H$7:$H$300),"")</f>
        <v/>
      </c>
      <c r="E120" s="147">
        <f>IFERROR('CONT. ESTOQUE'!$C120-'CONT. ESTOQUE'!$D120,"")</f>
        <v>0</v>
      </c>
      <c r="F120" s="147" t="str">
        <f>IFERROR(VLOOKUP('CONT. ESTOQUE'!$B120,PROD!$B$6:$G$1000,4,0),"")</f>
        <v/>
      </c>
      <c r="G120" s="147" t="str">
        <f>IF('CONT. ESTOQUE'!$B120&lt;&gt;"",IF('CONT. ESTOQUE'!$E120=0,"Sem Estoque",IF('CONT. ESTOQUE'!$E120&lt;'CONT. ESTOQUE'!$F120,"Estoque Perigoso","Estoque Confortável")),"")</f>
        <v/>
      </c>
      <c r="H120" s="148">
        <f>SUMIF('SAÍDAS'!$C$7:$C$300,'CONT. ESTOQUE'!$B120,'SAÍDAS'!$J$7:$J$300)</f>
        <v>0</v>
      </c>
      <c r="I120" s="148">
        <f>SUMIF(ENTRADAS!$C$8:$C$1000,'CONT. ESTOQUE'!$B120,ENTRADAS!$H$7:$H$1000)</f>
        <v>0</v>
      </c>
      <c r="J120" s="149">
        <f>'CONT. ESTOQUE'!$H120-'CONT. ESTOQUE'!$I120</f>
        <v>0</v>
      </c>
    </row>
    <row r="121" ht="15.75" customHeight="1">
      <c r="B121" s="146" t="str">
        <f>PROD!B121</f>
        <v/>
      </c>
      <c r="C121" s="147" t="str">
        <f>IF('CONT. ESTOQUE'!$B121&lt;&gt;"",SUMIF(ENTRADAS!$C$7:$C$1000,'CONT. ESTOQUE'!$B121,ENTRADAS!$E$7:$E$1000),"")</f>
        <v/>
      </c>
      <c r="D121" s="147" t="str">
        <f>IF('CONT. ESTOQUE'!$B121&lt;&gt;"",SUMIF('SAÍDAS'!$C$7:$C$300,'CONT. ESTOQUE'!$B121,'SAÍDAS'!$H$7:$H$300),"")</f>
        <v/>
      </c>
      <c r="E121" s="147">
        <f>IFERROR('CONT. ESTOQUE'!$C121-'CONT. ESTOQUE'!$D121,"")</f>
        <v>0</v>
      </c>
      <c r="F121" s="147" t="str">
        <f>IFERROR(VLOOKUP('CONT. ESTOQUE'!$B121,PROD!$B$6:$G$1000,4,0),"")</f>
        <v/>
      </c>
      <c r="G121" s="147" t="str">
        <f>IF('CONT. ESTOQUE'!$B121&lt;&gt;"",IF('CONT. ESTOQUE'!$E121=0,"Sem Estoque",IF('CONT. ESTOQUE'!$E121&lt;'CONT. ESTOQUE'!$F121,"Estoque Perigoso","Estoque Confortável")),"")</f>
        <v/>
      </c>
      <c r="H121" s="148">
        <f>SUMIF('SAÍDAS'!$C$7:$C$300,'CONT. ESTOQUE'!$B121,'SAÍDAS'!$J$7:$J$300)</f>
        <v>0</v>
      </c>
      <c r="I121" s="148">
        <f>SUMIF(ENTRADAS!$C$8:$C$1000,'CONT. ESTOQUE'!$B121,ENTRADAS!$H$7:$H$1000)</f>
        <v>0</v>
      </c>
      <c r="J121" s="149">
        <f>'CONT. ESTOQUE'!$H121-'CONT. ESTOQUE'!$I121</f>
        <v>0</v>
      </c>
    </row>
    <row r="122" ht="15.75" customHeight="1">
      <c r="B122" s="146" t="str">
        <f>PROD!B122</f>
        <v/>
      </c>
      <c r="C122" s="147" t="str">
        <f>IF('CONT. ESTOQUE'!$B122&lt;&gt;"",SUMIF(ENTRADAS!$C$7:$C$1000,'CONT. ESTOQUE'!$B122,ENTRADAS!$E$7:$E$1000),"")</f>
        <v/>
      </c>
      <c r="D122" s="147" t="str">
        <f>IF('CONT. ESTOQUE'!$B122&lt;&gt;"",SUMIF('SAÍDAS'!$C$7:$C$300,'CONT. ESTOQUE'!$B122,'SAÍDAS'!$H$7:$H$300),"")</f>
        <v/>
      </c>
      <c r="E122" s="147">
        <f>IFERROR('CONT. ESTOQUE'!$C122-'CONT. ESTOQUE'!$D122,"")</f>
        <v>0</v>
      </c>
      <c r="F122" s="147" t="str">
        <f>IFERROR(VLOOKUP('CONT. ESTOQUE'!$B122,PROD!$B$6:$G$1000,4,0),"")</f>
        <v/>
      </c>
      <c r="G122" s="147" t="str">
        <f>IF('CONT. ESTOQUE'!$B122&lt;&gt;"",IF('CONT. ESTOQUE'!$E122=0,"Sem Estoque",IF('CONT. ESTOQUE'!$E122&lt;'CONT. ESTOQUE'!$F122,"Estoque Perigoso","Estoque Confortável")),"")</f>
        <v/>
      </c>
      <c r="H122" s="148">
        <f>SUMIF('SAÍDAS'!$C$7:$C$300,'CONT. ESTOQUE'!$B122,'SAÍDAS'!$J$7:$J$300)</f>
        <v>0</v>
      </c>
      <c r="I122" s="148">
        <f>SUMIF(ENTRADAS!$C$8:$C$1000,'CONT. ESTOQUE'!$B122,ENTRADAS!$H$7:$H$1000)</f>
        <v>0</v>
      </c>
      <c r="J122" s="149">
        <f>'CONT. ESTOQUE'!$H122-'CONT. ESTOQUE'!$I122</f>
        <v>0</v>
      </c>
    </row>
    <row r="123" ht="15.75" customHeight="1">
      <c r="B123" s="146" t="str">
        <f>PROD!B123</f>
        <v/>
      </c>
      <c r="C123" s="147" t="str">
        <f>IF('CONT. ESTOQUE'!$B123&lt;&gt;"",SUMIF(ENTRADAS!$C$7:$C$1000,'CONT. ESTOQUE'!$B123,ENTRADAS!$E$7:$E$1000),"")</f>
        <v/>
      </c>
      <c r="D123" s="147" t="str">
        <f>IF('CONT. ESTOQUE'!$B123&lt;&gt;"",SUMIF('SAÍDAS'!$C$7:$C$300,'CONT. ESTOQUE'!$B123,'SAÍDAS'!$H$7:$H$300),"")</f>
        <v/>
      </c>
      <c r="E123" s="147">
        <f>IFERROR('CONT. ESTOQUE'!$C123-'CONT. ESTOQUE'!$D123,"")</f>
        <v>0</v>
      </c>
      <c r="F123" s="147" t="str">
        <f>IFERROR(VLOOKUP('CONT. ESTOQUE'!$B123,PROD!$B$6:$G$1000,4,0),"")</f>
        <v/>
      </c>
      <c r="G123" s="147" t="str">
        <f>IF('CONT. ESTOQUE'!$B123&lt;&gt;"",IF('CONT. ESTOQUE'!$E123=0,"Sem Estoque",IF('CONT. ESTOQUE'!$E123&lt;'CONT. ESTOQUE'!$F123,"Estoque Perigoso","Estoque Confortável")),"")</f>
        <v/>
      </c>
      <c r="H123" s="148">
        <f>SUMIF('SAÍDAS'!$C$7:$C$300,'CONT. ESTOQUE'!$B123,'SAÍDAS'!$J$7:$J$300)</f>
        <v>0</v>
      </c>
      <c r="I123" s="148">
        <f>SUMIF(ENTRADAS!$C$8:$C$1000,'CONT. ESTOQUE'!$B123,ENTRADAS!$H$7:$H$1000)</f>
        <v>0</v>
      </c>
      <c r="J123" s="149">
        <f>'CONT. ESTOQUE'!$H123-'CONT. ESTOQUE'!$I123</f>
        <v>0</v>
      </c>
    </row>
    <row r="124" ht="15.75" customHeight="1">
      <c r="B124" s="146" t="str">
        <f>PROD!B124</f>
        <v/>
      </c>
      <c r="C124" s="147" t="str">
        <f>IF('CONT. ESTOQUE'!$B124&lt;&gt;"",SUMIF(ENTRADAS!$C$7:$C$1000,'CONT. ESTOQUE'!$B124,ENTRADAS!$E$7:$E$1000),"")</f>
        <v/>
      </c>
      <c r="D124" s="147" t="str">
        <f>IF('CONT. ESTOQUE'!$B124&lt;&gt;"",SUMIF('SAÍDAS'!$C$7:$C$300,'CONT. ESTOQUE'!$B124,'SAÍDAS'!$H$7:$H$300),"")</f>
        <v/>
      </c>
      <c r="E124" s="147">
        <f>IFERROR('CONT. ESTOQUE'!$C124-'CONT. ESTOQUE'!$D124,"")</f>
        <v>0</v>
      </c>
      <c r="F124" s="147" t="str">
        <f>IFERROR(VLOOKUP('CONT. ESTOQUE'!$B124,PROD!$B$6:$G$1000,4,0),"")</f>
        <v/>
      </c>
      <c r="G124" s="147" t="str">
        <f>IF('CONT. ESTOQUE'!$B124&lt;&gt;"",IF('CONT. ESTOQUE'!$E124=0,"Sem Estoque",IF('CONT. ESTOQUE'!$E124&lt;'CONT. ESTOQUE'!$F124,"Estoque Perigoso","Estoque Confortável")),"")</f>
        <v/>
      </c>
      <c r="H124" s="148">
        <f>SUMIF('SAÍDAS'!$C$7:$C$300,'CONT. ESTOQUE'!$B124,'SAÍDAS'!$J$7:$J$300)</f>
        <v>0</v>
      </c>
      <c r="I124" s="148">
        <f>SUMIF(ENTRADAS!$C$8:$C$1000,'CONT. ESTOQUE'!$B124,ENTRADAS!$H$7:$H$1000)</f>
        <v>0</v>
      </c>
      <c r="J124" s="149">
        <f>'CONT. ESTOQUE'!$H124-'CONT. ESTOQUE'!$I124</f>
        <v>0</v>
      </c>
    </row>
    <row r="125" ht="15.75" customHeight="1">
      <c r="B125" s="146" t="str">
        <f>PROD!B125</f>
        <v/>
      </c>
      <c r="C125" s="147" t="str">
        <f>IF('CONT. ESTOQUE'!$B125&lt;&gt;"",SUMIF(ENTRADAS!$C$7:$C$1000,'CONT. ESTOQUE'!$B125,ENTRADAS!$E$7:$E$1000),"")</f>
        <v/>
      </c>
      <c r="D125" s="147" t="str">
        <f>IF('CONT. ESTOQUE'!$B125&lt;&gt;"",SUMIF('SAÍDAS'!$C$7:$C$300,'CONT. ESTOQUE'!$B125,'SAÍDAS'!$H$7:$H$300),"")</f>
        <v/>
      </c>
      <c r="E125" s="147">
        <f>IFERROR('CONT. ESTOQUE'!$C125-'CONT. ESTOQUE'!$D125,"")</f>
        <v>0</v>
      </c>
      <c r="F125" s="147" t="str">
        <f>IFERROR(VLOOKUP('CONT. ESTOQUE'!$B125,PROD!$B$6:$G$1000,4,0),"")</f>
        <v/>
      </c>
      <c r="G125" s="147" t="str">
        <f>IF('CONT. ESTOQUE'!$B125&lt;&gt;"",IF('CONT. ESTOQUE'!$E125=0,"Sem Estoque",IF('CONT. ESTOQUE'!$E125&lt;'CONT. ESTOQUE'!$F125,"Estoque Perigoso","Estoque Confortável")),"")</f>
        <v/>
      </c>
      <c r="H125" s="148">
        <f>SUMIF('SAÍDAS'!$C$7:$C$300,'CONT. ESTOQUE'!$B125,'SAÍDAS'!$J$7:$J$300)</f>
        <v>0</v>
      </c>
      <c r="I125" s="148">
        <f>SUMIF(ENTRADAS!$C$8:$C$1000,'CONT. ESTOQUE'!$B125,ENTRADAS!$H$7:$H$1000)</f>
        <v>0</v>
      </c>
      <c r="J125" s="149">
        <f>'CONT. ESTOQUE'!$H125-'CONT. ESTOQUE'!$I125</f>
        <v>0</v>
      </c>
    </row>
    <row r="126" ht="15.75" customHeight="1">
      <c r="B126" s="146" t="str">
        <f>PROD!B126</f>
        <v/>
      </c>
      <c r="C126" s="147" t="str">
        <f>IF('CONT. ESTOQUE'!$B126&lt;&gt;"",SUMIF(ENTRADAS!$C$7:$C$1000,'CONT. ESTOQUE'!$B126,ENTRADAS!$E$7:$E$1000),"")</f>
        <v/>
      </c>
      <c r="D126" s="147" t="str">
        <f>IF('CONT. ESTOQUE'!$B126&lt;&gt;"",SUMIF('SAÍDAS'!$C$7:$C$300,'CONT. ESTOQUE'!$B126,'SAÍDAS'!$H$7:$H$300),"")</f>
        <v/>
      </c>
      <c r="E126" s="147">
        <f>IFERROR('CONT. ESTOQUE'!$C126-'CONT. ESTOQUE'!$D126,"")</f>
        <v>0</v>
      </c>
      <c r="F126" s="147" t="str">
        <f>IFERROR(VLOOKUP('CONT. ESTOQUE'!$B126,PROD!$B$6:$G$1000,4,0),"")</f>
        <v/>
      </c>
      <c r="G126" s="147" t="str">
        <f>IF('CONT. ESTOQUE'!$B126&lt;&gt;"",IF('CONT. ESTOQUE'!$E126=0,"Sem Estoque",IF('CONT. ESTOQUE'!$E126&lt;'CONT. ESTOQUE'!$F126,"Estoque Perigoso","Estoque Confortável")),"")</f>
        <v/>
      </c>
      <c r="H126" s="148">
        <f>SUMIF('SAÍDAS'!$C$7:$C$300,'CONT. ESTOQUE'!$B126,'SAÍDAS'!$J$7:$J$300)</f>
        <v>0</v>
      </c>
      <c r="I126" s="148">
        <f>SUMIF(ENTRADAS!$C$8:$C$1000,'CONT. ESTOQUE'!$B126,ENTRADAS!$H$7:$H$1000)</f>
        <v>0</v>
      </c>
      <c r="J126" s="149">
        <f>'CONT. ESTOQUE'!$H126-'CONT. ESTOQUE'!$I126</f>
        <v>0</v>
      </c>
    </row>
    <row r="127" ht="15.75" customHeight="1">
      <c r="B127" s="146" t="str">
        <f>PROD!B127</f>
        <v/>
      </c>
      <c r="C127" s="147" t="str">
        <f>IF('CONT. ESTOQUE'!$B127&lt;&gt;"",SUMIF(ENTRADAS!$C$7:$C$1000,'CONT. ESTOQUE'!$B127,ENTRADAS!$E$7:$E$1000),"")</f>
        <v/>
      </c>
      <c r="D127" s="147" t="str">
        <f>IF('CONT. ESTOQUE'!$B127&lt;&gt;"",SUMIF('SAÍDAS'!$C$7:$C$300,'CONT. ESTOQUE'!$B127,'SAÍDAS'!$H$7:$H$300),"")</f>
        <v/>
      </c>
      <c r="E127" s="147">
        <f>IFERROR('CONT. ESTOQUE'!$C127-'CONT. ESTOQUE'!$D127,"")</f>
        <v>0</v>
      </c>
      <c r="F127" s="147" t="str">
        <f>IFERROR(VLOOKUP('CONT. ESTOQUE'!$B127,PROD!$B$6:$G$1000,4,0),"")</f>
        <v/>
      </c>
      <c r="G127" s="147" t="str">
        <f>IF('CONT. ESTOQUE'!$B127&lt;&gt;"",IF('CONT. ESTOQUE'!$E127=0,"Sem Estoque",IF('CONT. ESTOQUE'!$E127&lt;'CONT. ESTOQUE'!$F127,"Estoque Perigoso","Estoque Confortável")),"")</f>
        <v/>
      </c>
      <c r="H127" s="148">
        <f>SUMIF('SAÍDAS'!$C$7:$C$300,'CONT. ESTOQUE'!$B127,'SAÍDAS'!$J$7:$J$300)</f>
        <v>0</v>
      </c>
      <c r="I127" s="148">
        <f>SUMIF(ENTRADAS!$C$8:$C$1000,'CONT. ESTOQUE'!$B127,ENTRADAS!$H$7:$H$1000)</f>
        <v>0</v>
      </c>
      <c r="J127" s="149">
        <f>'CONT. ESTOQUE'!$H127-'CONT. ESTOQUE'!$I127</f>
        <v>0</v>
      </c>
    </row>
    <row r="128" ht="15.75" customHeight="1">
      <c r="B128" s="146" t="str">
        <f>PROD!B128</f>
        <v/>
      </c>
      <c r="C128" s="147" t="str">
        <f>IF('CONT. ESTOQUE'!$B128&lt;&gt;"",SUMIF(ENTRADAS!$C$7:$C$1000,'CONT. ESTOQUE'!$B128,ENTRADAS!$E$7:$E$1000),"")</f>
        <v/>
      </c>
      <c r="D128" s="147" t="str">
        <f>IF('CONT. ESTOQUE'!$B128&lt;&gt;"",SUMIF('SAÍDAS'!$C$7:$C$300,'CONT. ESTOQUE'!$B128,'SAÍDAS'!$H$7:$H$300),"")</f>
        <v/>
      </c>
      <c r="E128" s="147">
        <f>IFERROR('CONT. ESTOQUE'!$C128-'CONT. ESTOQUE'!$D128,"")</f>
        <v>0</v>
      </c>
      <c r="F128" s="147" t="str">
        <f>IFERROR(VLOOKUP('CONT. ESTOQUE'!$B128,PROD!$B$6:$G$1000,4,0),"")</f>
        <v/>
      </c>
      <c r="G128" s="147" t="str">
        <f>IF('CONT. ESTOQUE'!$B128&lt;&gt;"",IF('CONT. ESTOQUE'!$E128=0,"Sem Estoque",IF('CONT. ESTOQUE'!$E128&lt;'CONT. ESTOQUE'!$F128,"Estoque Perigoso","Estoque Confortável")),"")</f>
        <v/>
      </c>
      <c r="H128" s="148">
        <f>SUMIF('SAÍDAS'!$C$7:$C$300,'CONT. ESTOQUE'!$B128,'SAÍDAS'!$J$7:$J$300)</f>
        <v>0</v>
      </c>
      <c r="I128" s="148">
        <f>SUMIF(ENTRADAS!$C$8:$C$1000,'CONT. ESTOQUE'!$B128,ENTRADAS!$H$7:$H$1000)</f>
        <v>0</v>
      </c>
      <c r="J128" s="149">
        <f>'CONT. ESTOQUE'!$H128-'CONT. ESTOQUE'!$I128</f>
        <v>0</v>
      </c>
    </row>
    <row r="129" ht="15.75" customHeight="1">
      <c r="B129" s="146" t="str">
        <f>PROD!B129</f>
        <v/>
      </c>
      <c r="C129" s="147" t="str">
        <f>IF('CONT. ESTOQUE'!$B129&lt;&gt;"",SUMIF(ENTRADAS!$C$7:$C$1000,'CONT. ESTOQUE'!$B129,ENTRADAS!$E$7:$E$1000),"")</f>
        <v/>
      </c>
      <c r="D129" s="147" t="str">
        <f>IF('CONT. ESTOQUE'!$B129&lt;&gt;"",SUMIF('SAÍDAS'!$C$7:$C$300,'CONT. ESTOQUE'!$B129,'SAÍDAS'!$H$7:$H$300),"")</f>
        <v/>
      </c>
      <c r="E129" s="147">
        <f>IFERROR('CONT. ESTOQUE'!$C129-'CONT. ESTOQUE'!$D129,"")</f>
        <v>0</v>
      </c>
      <c r="F129" s="147" t="str">
        <f>IFERROR(VLOOKUP('CONT. ESTOQUE'!$B129,PROD!$B$6:$G$1000,4,0),"")</f>
        <v/>
      </c>
      <c r="G129" s="147" t="str">
        <f>IF('CONT. ESTOQUE'!$B129&lt;&gt;"",IF('CONT. ESTOQUE'!$E129=0,"Sem Estoque",IF('CONT. ESTOQUE'!$E129&lt;'CONT. ESTOQUE'!$F129,"Estoque Perigoso","Estoque Confortável")),"")</f>
        <v/>
      </c>
      <c r="H129" s="148">
        <f>SUMIF('SAÍDAS'!$C$7:$C$300,'CONT. ESTOQUE'!$B129,'SAÍDAS'!$J$7:$J$300)</f>
        <v>0</v>
      </c>
      <c r="I129" s="148">
        <f>SUMIF(ENTRADAS!$C$8:$C$1000,'CONT. ESTOQUE'!$B129,ENTRADAS!$H$7:$H$1000)</f>
        <v>0</v>
      </c>
      <c r="J129" s="149">
        <f>'CONT. ESTOQUE'!$H129-'CONT. ESTOQUE'!$I129</f>
        <v>0</v>
      </c>
    </row>
    <row r="130" ht="15.75" customHeight="1">
      <c r="B130" s="146" t="str">
        <f>PROD!B130</f>
        <v/>
      </c>
      <c r="C130" s="147" t="str">
        <f>IF('CONT. ESTOQUE'!$B130&lt;&gt;"",SUMIF(ENTRADAS!$C$7:$C$1000,'CONT. ESTOQUE'!$B130,ENTRADAS!$E$7:$E$1000),"")</f>
        <v/>
      </c>
      <c r="D130" s="147" t="str">
        <f>IF('CONT. ESTOQUE'!$B130&lt;&gt;"",SUMIF('SAÍDAS'!$C$7:$C$300,'CONT. ESTOQUE'!$B130,'SAÍDAS'!$H$7:$H$300),"")</f>
        <v/>
      </c>
      <c r="E130" s="147">
        <f>IFERROR('CONT. ESTOQUE'!$C130-'CONT. ESTOQUE'!$D130,"")</f>
        <v>0</v>
      </c>
      <c r="F130" s="147" t="str">
        <f>IFERROR(VLOOKUP('CONT. ESTOQUE'!$B130,PROD!$B$6:$G$1000,4,0),"")</f>
        <v/>
      </c>
      <c r="G130" s="147" t="str">
        <f>IF('CONT. ESTOQUE'!$B130&lt;&gt;"",IF('CONT. ESTOQUE'!$E130=0,"Sem Estoque",IF('CONT. ESTOQUE'!$E130&lt;'CONT. ESTOQUE'!$F130,"Estoque Perigoso","Estoque Confortável")),"")</f>
        <v/>
      </c>
      <c r="H130" s="148">
        <f>SUMIF('SAÍDAS'!$C$7:$C$300,'CONT. ESTOQUE'!$B130,'SAÍDAS'!$J$7:$J$300)</f>
        <v>0</v>
      </c>
      <c r="I130" s="148">
        <f>SUMIF(ENTRADAS!$C$8:$C$1000,'CONT. ESTOQUE'!$B130,ENTRADAS!$H$7:$H$1000)</f>
        <v>0</v>
      </c>
      <c r="J130" s="149">
        <f>'CONT. ESTOQUE'!$H130-'CONT. ESTOQUE'!$I130</f>
        <v>0</v>
      </c>
    </row>
    <row r="131" ht="15.75" customHeight="1">
      <c r="B131" s="146" t="str">
        <f>PROD!B131</f>
        <v/>
      </c>
      <c r="C131" s="147" t="str">
        <f>IF('CONT. ESTOQUE'!$B131&lt;&gt;"",SUMIF(ENTRADAS!$C$7:$C$1000,'CONT. ESTOQUE'!$B131,ENTRADAS!$E$7:$E$1000),"")</f>
        <v/>
      </c>
      <c r="D131" s="147" t="str">
        <f>IF('CONT. ESTOQUE'!$B131&lt;&gt;"",SUMIF('SAÍDAS'!$C$7:$C$300,'CONT. ESTOQUE'!$B131,'SAÍDAS'!$H$7:$H$300),"")</f>
        <v/>
      </c>
      <c r="E131" s="147">
        <f>IFERROR('CONT. ESTOQUE'!$C131-'CONT. ESTOQUE'!$D131,"")</f>
        <v>0</v>
      </c>
      <c r="F131" s="147" t="str">
        <f>IFERROR(VLOOKUP('CONT. ESTOQUE'!$B131,PROD!$B$6:$G$1000,4,0),"")</f>
        <v/>
      </c>
      <c r="G131" s="147" t="str">
        <f>IF('CONT. ESTOQUE'!$B131&lt;&gt;"",IF('CONT. ESTOQUE'!$E131=0,"Sem Estoque",IF('CONT. ESTOQUE'!$E131&lt;'CONT. ESTOQUE'!$F131,"Estoque Perigoso","Estoque Confortável")),"")</f>
        <v/>
      </c>
      <c r="H131" s="148">
        <f>SUMIF('SAÍDAS'!$C$7:$C$300,'CONT. ESTOQUE'!$B131,'SAÍDAS'!$J$7:$J$300)</f>
        <v>0</v>
      </c>
      <c r="I131" s="148">
        <f>SUMIF(ENTRADAS!$C$8:$C$1000,'CONT. ESTOQUE'!$B131,ENTRADAS!$H$7:$H$1000)</f>
        <v>0</v>
      </c>
      <c r="J131" s="149">
        <f>'CONT. ESTOQUE'!$H131-'CONT. ESTOQUE'!$I131</f>
        <v>0</v>
      </c>
    </row>
    <row r="132" ht="15.75" customHeight="1">
      <c r="B132" s="146" t="str">
        <f>PROD!B132</f>
        <v/>
      </c>
      <c r="C132" s="147" t="str">
        <f>IF('CONT. ESTOQUE'!$B132&lt;&gt;"",SUMIF(ENTRADAS!$C$7:$C$1000,'CONT. ESTOQUE'!$B132,ENTRADAS!$E$7:$E$1000),"")</f>
        <v/>
      </c>
      <c r="D132" s="147" t="str">
        <f>IF('CONT. ESTOQUE'!$B132&lt;&gt;"",SUMIF('SAÍDAS'!$C$7:$C$300,'CONT. ESTOQUE'!$B132,'SAÍDAS'!$H$7:$H$300),"")</f>
        <v/>
      </c>
      <c r="E132" s="147">
        <f>IFERROR('CONT. ESTOQUE'!$C132-'CONT. ESTOQUE'!$D132,"")</f>
        <v>0</v>
      </c>
      <c r="F132" s="147" t="str">
        <f>IFERROR(VLOOKUP('CONT. ESTOQUE'!$B132,PROD!$B$6:$G$1000,4,0),"")</f>
        <v/>
      </c>
      <c r="G132" s="147" t="str">
        <f>IF('CONT. ESTOQUE'!$B132&lt;&gt;"",IF('CONT. ESTOQUE'!$E132=0,"Sem Estoque",IF('CONT. ESTOQUE'!$E132&lt;'CONT. ESTOQUE'!$F132,"Estoque Perigoso","Estoque Confortável")),"")</f>
        <v/>
      </c>
      <c r="H132" s="148">
        <f>SUMIF('SAÍDAS'!$C$7:$C$300,'CONT. ESTOQUE'!$B132,'SAÍDAS'!$J$7:$J$300)</f>
        <v>0</v>
      </c>
      <c r="I132" s="148">
        <f>SUMIF(ENTRADAS!$C$8:$C$1000,'CONT. ESTOQUE'!$B132,ENTRADAS!$H$7:$H$1000)</f>
        <v>0</v>
      </c>
      <c r="J132" s="149">
        <f>'CONT. ESTOQUE'!$H132-'CONT. ESTOQUE'!$I132</f>
        <v>0</v>
      </c>
    </row>
    <row r="133" ht="15.75" customHeight="1">
      <c r="B133" s="146" t="str">
        <f>PROD!B133</f>
        <v/>
      </c>
      <c r="C133" s="147" t="str">
        <f>IF('CONT. ESTOQUE'!$B133&lt;&gt;"",SUMIF(ENTRADAS!$C$7:$C$1000,'CONT. ESTOQUE'!$B133,ENTRADAS!$E$7:$E$1000),"")</f>
        <v/>
      </c>
      <c r="D133" s="147" t="str">
        <f>IF('CONT. ESTOQUE'!$B133&lt;&gt;"",SUMIF('SAÍDAS'!$C$7:$C$300,'CONT. ESTOQUE'!$B133,'SAÍDAS'!$H$7:$H$300),"")</f>
        <v/>
      </c>
      <c r="E133" s="147">
        <f>IFERROR('CONT. ESTOQUE'!$C133-'CONT. ESTOQUE'!$D133,"")</f>
        <v>0</v>
      </c>
      <c r="F133" s="147" t="str">
        <f>IFERROR(VLOOKUP('CONT. ESTOQUE'!$B133,PROD!$B$6:$G$1000,4,0),"")</f>
        <v/>
      </c>
      <c r="G133" s="147" t="str">
        <f>IF('CONT. ESTOQUE'!$B133&lt;&gt;"",IF('CONT. ESTOQUE'!$E133=0,"Sem Estoque",IF('CONT. ESTOQUE'!$E133&lt;'CONT. ESTOQUE'!$F133,"Estoque Perigoso","Estoque Confortável")),"")</f>
        <v/>
      </c>
      <c r="H133" s="148">
        <f>SUMIF('SAÍDAS'!$C$7:$C$300,'CONT. ESTOQUE'!$B133,'SAÍDAS'!$J$7:$J$300)</f>
        <v>0</v>
      </c>
      <c r="I133" s="148">
        <f>SUMIF(ENTRADAS!$C$8:$C$1000,'CONT. ESTOQUE'!$B133,ENTRADAS!$H$7:$H$1000)</f>
        <v>0</v>
      </c>
      <c r="J133" s="149">
        <f>'CONT. ESTOQUE'!$H133-'CONT. ESTOQUE'!$I133</f>
        <v>0</v>
      </c>
    </row>
    <row r="134" ht="15.75" customHeight="1">
      <c r="B134" s="146" t="str">
        <f>PROD!B134</f>
        <v/>
      </c>
      <c r="C134" s="147" t="str">
        <f>IF('CONT. ESTOQUE'!$B134&lt;&gt;"",SUMIF(ENTRADAS!$C$7:$C$1000,'CONT. ESTOQUE'!$B134,ENTRADAS!$E$7:$E$1000),"")</f>
        <v/>
      </c>
      <c r="D134" s="147" t="str">
        <f>IF('CONT. ESTOQUE'!$B134&lt;&gt;"",SUMIF('SAÍDAS'!$C$7:$C$300,'CONT. ESTOQUE'!$B134,'SAÍDAS'!$H$7:$H$300),"")</f>
        <v/>
      </c>
      <c r="E134" s="147">
        <f>IFERROR('CONT. ESTOQUE'!$C134-'CONT. ESTOQUE'!$D134,"")</f>
        <v>0</v>
      </c>
      <c r="F134" s="147" t="str">
        <f>IFERROR(VLOOKUP('CONT. ESTOQUE'!$B134,PROD!$B$6:$G$1000,4,0),"")</f>
        <v/>
      </c>
      <c r="G134" s="147" t="str">
        <f>IF('CONT. ESTOQUE'!$B134&lt;&gt;"",IF('CONT. ESTOQUE'!$E134=0,"Sem Estoque",IF('CONT. ESTOQUE'!$E134&lt;'CONT. ESTOQUE'!$F134,"Estoque Perigoso","Estoque Confortável")),"")</f>
        <v/>
      </c>
      <c r="H134" s="148">
        <f>SUMIF('SAÍDAS'!$C$7:$C$300,'CONT. ESTOQUE'!$B134,'SAÍDAS'!$J$7:$J$300)</f>
        <v>0</v>
      </c>
      <c r="I134" s="148">
        <f>SUMIF(ENTRADAS!$C$8:$C$1000,'CONT. ESTOQUE'!$B134,ENTRADAS!$H$7:$H$1000)</f>
        <v>0</v>
      </c>
      <c r="J134" s="149">
        <f>'CONT. ESTOQUE'!$H134-'CONT. ESTOQUE'!$I134</f>
        <v>0</v>
      </c>
    </row>
    <row r="135" ht="15.75" customHeight="1">
      <c r="B135" s="146" t="str">
        <f>PROD!B135</f>
        <v/>
      </c>
      <c r="C135" s="147" t="str">
        <f>IF('CONT. ESTOQUE'!$B135&lt;&gt;"",SUMIF(ENTRADAS!$C$7:$C$1000,'CONT. ESTOQUE'!$B135,ENTRADAS!$E$7:$E$1000),"")</f>
        <v/>
      </c>
      <c r="D135" s="147" t="str">
        <f>IF('CONT. ESTOQUE'!$B135&lt;&gt;"",SUMIF('SAÍDAS'!$C$7:$C$300,'CONT. ESTOQUE'!$B135,'SAÍDAS'!$H$7:$H$300),"")</f>
        <v/>
      </c>
      <c r="E135" s="147">
        <f>IFERROR('CONT. ESTOQUE'!$C135-'CONT. ESTOQUE'!$D135,"")</f>
        <v>0</v>
      </c>
      <c r="F135" s="147" t="str">
        <f>IFERROR(VLOOKUP('CONT. ESTOQUE'!$B135,PROD!$B$6:$G$1000,4,0),"")</f>
        <v/>
      </c>
      <c r="G135" s="147" t="str">
        <f>IF('CONT. ESTOQUE'!$B135&lt;&gt;"",IF('CONT. ESTOQUE'!$E135=0,"Sem Estoque",IF('CONT. ESTOQUE'!$E135&lt;'CONT. ESTOQUE'!$F135,"Estoque Perigoso","Estoque Confortável")),"")</f>
        <v/>
      </c>
      <c r="H135" s="148">
        <f>SUMIF('SAÍDAS'!$C$7:$C$300,'CONT. ESTOQUE'!$B135,'SAÍDAS'!$J$7:$J$300)</f>
        <v>0</v>
      </c>
      <c r="I135" s="148">
        <f>SUMIF(ENTRADAS!$C$8:$C$1000,'CONT. ESTOQUE'!$B135,ENTRADAS!$H$7:$H$1000)</f>
        <v>0</v>
      </c>
      <c r="J135" s="149">
        <f>'CONT. ESTOQUE'!$H135-'CONT. ESTOQUE'!$I135</f>
        <v>0</v>
      </c>
    </row>
    <row r="136" ht="15.75" customHeight="1">
      <c r="B136" s="146" t="str">
        <f>PROD!B136</f>
        <v/>
      </c>
      <c r="C136" s="147" t="str">
        <f>IF('CONT. ESTOQUE'!$B136&lt;&gt;"",SUMIF(ENTRADAS!$C$7:$C$1000,'CONT. ESTOQUE'!$B136,ENTRADAS!$E$7:$E$1000),"")</f>
        <v/>
      </c>
      <c r="D136" s="147" t="str">
        <f>IF('CONT. ESTOQUE'!$B136&lt;&gt;"",SUMIF('SAÍDAS'!$C$7:$C$300,'CONT. ESTOQUE'!$B136,'SAÍDAS'!$H$7:$H$300),"")</f>
        <v/>
      </c>
      <c r="E136" s="147">
        <f>IFERROR('CONT. ESTOQUE'!$C136-'CONT. ESTOQUE'!$D136,"")</f>
        <v>0</v>
      </c>
      <c r="F136" s="147" t="str">
        <f>IFERROR(VLOOKUP('CONT. ESTOQUE'!$B136,PROD!$B$6:$G$1000,4,0),"")</f>
        <v/>
      </c>
      <c r="G136" s="147" t="str">
        <f>IF('CONT. ESTOQUE'!$B136&lt;&gt;"",IF('CONT. ESTOQUE'!$E136=0,"Sem Estoque",IF('CONT. ESTOQUE'!$E136&lt;'CONT. ESTOQUE'!$F136,"Estoque Perigoso","Estoque Confortável")),"")</f>
        <v/>
      </c>
      <c r="H136" s="148">
        <f>SUMIF('SAÍDAS'!$C$7:$C$300,'CONT. ESTOQUE'!$B136,'SAÍDAS'!$J$7:$J$300)</f>
        <v>0</v>
      </c>
      <c r="I136" s="148">
        <f>SUMIF(ENTRADAS!$C$8:$C$1000,'CONT. ESTOQUE'!$B136,ENTRADAS!$H$7:$H$1000)</f>
        <v>0</v>
      </c>
      <c r="J136" s="149">
        <f>'CONT. ESTOQUE'!$H136-'CONT. ESTOQUE'!$I136</f>
        <v>0</v>
      </c>
    </row>
    <row r="137" ht="15.75" customHeight="1">
      <c r="B137" s="146" t="str">
        <f>PROD!B137</f>
        <v/>
      </c>
      <c r="C137" s="147" t="str">
        <f>IF('CONT. ESTOQUE'!$B137&lt;&gt;"",SUMIF(ENTRADAS!$C$7:$C$1000,'CONT. ESTOQUE'!$B137,ENTRADAS!$E$7:$E$1000),"")</f>
        <v/>
      </c>
      <c r="D137" s="147" t="str">
        <f>IF('CONT. ESTOQUE'!$B137&lt;&gt;"",SUMIF('SAÍDAS'!$C$7:$C$300,'CONT. ESTOQUE'!$B137,'SAÍDAS'!$H$7:$H$300),"")</f>
        <v/>
      </c>
      <c r="E137" s="147">
        <f>IFERROR('CONT. ESTOQUE'!$C137-'CONT. ESTOQUE'!$D137,"")</f>
        <v>0</v>
      </c>
      <c r="F137" s="147" t="str">
        <f>IFERROR(VLOOKUP('CONT. ESTOQUE'!$B137,PROD!$B$6:$G$1000,4,0),"")</f>
        <v/>
      </c>
      <c r="G137" s="147" t="str">
        <f>IF('CONT. ESTOQUE'!$B137&lt;&gt;"",IF('CONT. ESTOQUE'!$E137=0,"Sem Estoque",IF('CONT. ESTOQUE'!$E137&lt;'CONT. ESTOQUE'!$F137,"Estoque Perigoso","Estoque Confortável")),"")</f>
        <v/>
      </c>
      <c r="H137" s="148">
        <f>SUMIF('SAÍDAS'!$C$7:$C$300,'CONT. ESTOQUE'!$B137,'SAÍDAS'!$J$7:$J$300)</f>
        <v>0</v>
      </c>
      <c r="I137" s="148">
        <f>SUMIF(ENTRADAS!$C$8:$C$1000,'CONT. ESTOQUE'!$B137,ENTRADAS!$H$7:$H$1000)</f>
        <v>0</v>
      </c>
      <c r="J137" s="149">
        <f>'CONT. ESTOQUE'!$H137-'CONT. ESTOQUE'!$I137</f>
        <v>0</v>
      </c>
    </row>
    <row r="138" ht="15.75" customHeight="1">
      <c r="B138" s="146" t="str">
        <f>PROD!B138</f>
        <v/>
      </c>
      <c r="C138" s="147" t="str">
        <f>IF('CONT. ESTOQUE'!$B138&lt;&gt;"",SUMIF(ENTRADAS!$C$7:$C$1000,'CONT. ESTOQUE'!$B138,ENTRADAS!$E$7:$E$1000),"")</f>
        <v/>
      </c>
      <c r="D138" s="147" t="str">
        <f>IF('CONT. ESTOQUE'!$B138&lt;&gt;"",SUMIF('SAÍDAS'!$C$7:$C$300,'CONT. ESTOQUE'!$B138,'SAÍDAS'!$H$7:$H$300),"")</f>
        <v/>
      </c>
      <c r="E138" s="147">
        <f>IFERROR('CONT. ESTOQUE'!$C138-'CONT. ESTOQUE'!$D138,"")</f>
        <v>0</v>
      </c>
      <c r="F138" s="147" t="str">
        <f>IFERROR(VLOOKUP('CONT. ESTOQUE'!$B138,PROD!$B$6:$G$1000,4,0),"")</f>
        <v/>
      </c>
      <c r="G138" s="147" t="str">
        <f>IF('CONT. ESTOQUE'!$B138&lt;&gt;"",IF('CONT. ESTOQUE'!$E138=0,"Sem Estoque",IF('CONT. ESTOQUE'!$E138&lt;'CONT. ESTOQUE'!$F138,"Estoque Perigoso","Estoque Confortável")),"")</f>
        <v/>
      </c>
      <c r="H138" s="148">
        <f>SUMIF('SAÍDAS'!$C$7:$C$300,'CONT. ESTOQUE'!$B138,'SAÍDAS'!$J$7:$J$300)</f>
        <v>0</v>
      </c>
      <c r="I138" s="148">
        <f>SUMIF(ENTRADAS!$C$8:$C$1000,'CONT. ESTOQUE'!$B138,ENTRADAS!$H$7:$H$1000)</f>
        <v>0</v>
      </c>
      <c r="J138" s="149">
        <f>'CONT. ESTOQUE'!$H138-'CONT. ESTOQUE'!$I138</f>
        <v>0</v>
      </c>
    </row>
    <row r="139" ht="15.75" customHeight="1">
      <c r="B139" s="146" t="str">
        <f>PROD!B139</f>
        <v/>
      </c>
      <c r="C139" s="147" t="str">
        <f>IF('CONT. ESTOQUE'!$B139&lt;&gt;"",SUMIF(ENTRADAS!$C$7:$C$1000,'CONT. ESTOQUE'!$B139,ENTRADAS!$E$7:$E$1000),"")</f>
        <v/>
      </c>
      <c r="D139" s="147" t="str">
        <f>IF('CONT. ESTOQUE'!$B139&lt;&gt;"",SUMIF('SAÍDAS'!$C$7:$C$300,'CONT. ESTOQUE'!$B139,'SAÍDAS'!$H$7:$H$300),"")</f>
        <v/>
      </c>
      <c r="E139" s="147">
        <f>IFERROR('CONT. ESTOQUE'!$C139-'CONT. ESTOQUE'!$D139,"")</f>
        <v>0</v>
      </c>
      <c r="F139" s="147" t="str">
        <f>IFERROR(VLOOKUP('CONT. ESTOQUE'!$B139,PROD!$B$6:$G$1000,4,0),"")</f>
        <v/>
      </c>
      <c r="G139" s="147" t="str">
        <f>IF('CONT. ESTOQUE'!$B139&lt;&gt;"",IF('CONT. ESTOQUE'!$E139=0,"Sem Estoque",IF('CONT. ESTOQUE'!$E139&lt;'CONT. ESTOQUE'!$F139,"Estoque Perigoso","Estoque Confortável")),"")</f>
        <v/>
      </c>
      <c r="H139" s="148">
        <f>SUMIF('SAÍDAS'!$C$7:$C$300,'CONT. ESTOQUE'!$B139,'SAÍDAS'!$J$7:$J$300)</f>
        <v>0</v>
      </c>
      <c r="I139" s="148">
        <f>SUMIF(ENTRADAS!$C$8:$C$1000,'CONT. ESTOQUE'!$B139,ENTRADAS!$H$7:$H$1000)</f>
        <v>0</v>
      </c>
      <c r="J139" s="149">
        <f>'CONT. ESTOQUE'!$H139-'CONT. ESTOQUE'!$I139</f>
        <v>0</v>
      </c>
    </row>
    <row r="140" ht="15.75" customHeight="1">
      <c r="B140" s="146" t="str">
        <f>PROD!B140</f>
        <v/>
      </c>
      <c r="C140" s="147" t="str">
        <f>IF('CONT. ESTOQUE'!$B140&lt;&gt;"",SUMIF(ENTRADAS!$C$7:$C$1000,'CONT. ESTOQUE'!$B140,ENTRADAS!$E$7:$E$1000),"")</f>
        <v/>
      </c>
      <c r="D140" s="147" t="str">
        <f>IF('CONT. ESTOQUE'!$B140&lt;&gt;"",SUMIF('SAÍDAS'!$C$7:$C$300,'CONT. ESTOQUE'!$B140,'SAÍDAS'!$H$7:$H$300),"")</f>
        <v/>
      </c>
      <c r="E140" s="147">
        <f>IFERROR('CONT. ESTOQUE'!$C140-'CONT. ESTOQUE'!$D140,"")</f>
        <v>0</v>
      </c>
      <c r="F140" s="147" t="str">
        <f>IFERROR(VLOOKUP('CONT. ESTOQUE'!$B140,PROD!$B$6:$G$1000,4,0),"")</f>
        <v/>
      </c>
      <c r="G140" s="147" t="str">
        <f>IF('CONT. ESTOQUE'!$B140&lt;&gt;"",IF('CONT. ESTOQUE'!$E140=0,"Sem Estoque",IF('CONT. ESTOQUE'!$E140&lt;'CONT. ESTOQUE'!$F140,"Estoque Perigoso","Estoque Confortável")),"")</f>
        <v/>
      </c>
      <c r="H140" s="148">
        <f>SUMIF('SAÍDAS'!$C$7:$C$300,'CONT. ESTOQUE'!$B140,'SAÍDAS'!$J$7:$J$300)</f>
        <v>0</v>
      </c>
      <c r="I140" s="148">
        <f>SUMIF(ENTRADAS!$C$8:$C$1000,'CONT. ESTOQUE'!$B140,ENTRADAS!$H$7:$H$1000)</f>
        <v>0</v>
      </c>
      <c r="J140" s="149">
        <f>'CONT. ESTOQUE'!$H140-'CONT. ESTOQUE'!$I140</f>
        <v>0</v>
      </c>
    </row>
    <row r="141" ht="15.75" customHeight="1">
      <c r="B141" s="146" t="str">
        <f>PROD!B141</f>
        <v/>
      </c>
      <c r="C141" s="147" t="str">
        <f>IF('CONT. ESTOQUE'!$B141&lt;&gt;"",SUMIF(ENTRADAS!$C$7:$C$1000,'CONT. ESTOQUE'!$B141,ENTRADAS!$E$7:$E$1000),"")</f>
        <v/>
      </c>
      <c r="D141" s="147" t="str">
        <f>IF('CONT. ESTOQUE'!$B141&lt;&gt;"",SUMIF('SAÍDAS'!$C$7:$C$300,'CONT. ESTOQUE'!$B141,'SAÍDAS'!$H$7:$H$300),"")</f>
        <v/>
      </c>
      <c r="E141" s="147">
        <f>IFERROR('CONT. ESTOQUE'!$C141-'CONT. ESTOQUE'!$D141,"")</f>
        <v>0</v>
      </c>
      <c r="F141" s="147" t="str">
        <f>IFERROR(VLOOKUP('CONT. ESTOQUE'!$B141,PROD!$B$6:$G$1000,4,0),"")</f>
        <v/>
      </c>
      <c r="G141" s="147" t="str">
        <f>IF('CONT. ESTOQUE'!$B141&lt;&gt;"",IF('CONT. ESTOQUE'!$E141=0,"Sem Estoque",IF('CONT. ESTOQUE'!$E141&lt;'CONT. ESTOQUE'!$F141,"Estoque Perigoso","Estoque Confortável")),"")</f>
        <v/>
      </c>
      <c r="H141" s="148">
        <f>SUMIF('SAÍDAS'!$C$7:$C$300,'CONT. ESTOQUE'!$B141,'SAÍDAS'!$J$7:$J$300)</f>
        <v>0</v>
      </c>
      <c r="I141" s="148">
        <f>SUMIF(ENTRADAS!$C$8:$C$1000,'CONT. ESTOQUE'!$B141,ENTRADAS!$H$7:$H$1000)</f>
        <v>0</v>
      </c>
      <c r="J141" s="149">
        <f>'CONT. ESTOQUE'!$H141-'CONT. ESTOQUE'!$I141</f>
        <v>0</v>
      </c>
    </row>
    <row r="142" ht="15.75" customHeight="1">
      <c r="B142" s="146" t="str">
        <f>PROD!B142</f>
        <v/>
      </c>
      <c r="C142" s="147" t="str">
        <f>IF('CONT. ESTOQUE'!$B142&lt;&gt;"",SUMIF(ENTRADAS!$C$7:$C$1000,'CONT. ESTOQUE'!$B142,ENTRADAS!$E$7:$E$1000),"")</f>
        <v/>
      </c>
      <c r="D142" s="147" t="str">
        <f>IF('CONT. ESTOQUE'!$B142&lt;&gt;"",SUMIF('SAÍDAS'!$C$7:$C$300,'CONT. ESTOQUE'!$B142,'SAÍDAS'!$H$7:$H$300),"")</f>
        <v/>
      </c>
      <c r="E142" s="147">
        <f>IFERROR('CONT. ESTOQUE'!$C142-'CONT. ESTOQUE'!$D142,"")</f>
        <v>0</v>
      </c>
      <c r="F142" s="147" t="str">
        <f>IFERROR(VLOOKUP('CONT. ESTOQUE'!$B142,PROD!$B$6:$G$1000,4,0),"")</f>
        <v/>
      </c>
      <c r="G142" s="147" t="str">
        <f>IF('CONT. ESTOQUE'!$B142&lt;&gt;"",IF('CONT. ESTOQUE'!$E142=0,"Sem Estoque",IF('CONT. ESTOQUE'!$E142&lt;'CONT. ESTOQUE'!$F142,"Estoque Perigoso","Estoque Confortável")),"")</f>
        <v/>
      </c>
      <c r="H142" s="148">
        <f>SUMIF('SAÍDAS'!$C$7:$C$300,'CONT. ESTOQUE'!$B142,'SAÍDAS'!$J$7:$J$300)</f>
        <v>0</v>
      </c>
      <c r="I142" s="148">
        <f>SUMIF(ENTRADAS!$C$8:$C$1000,'CONT. ESTOQUE'!$B142,ENTRADAS!$H$7:$H$1000)</f>
        <v>0</v>
      </c>
      <c r="J142" s="149">
        <f>'CONT. ESTOQUE'!$H142-'CONT. ESTOQUE'!$I142</f>
        <v>0</v>
      </c>
    </row>
    <row r="143" ht="15.75" customHeight="1">
      <c r="B143" s="146" t="str">
        <f>PROD!B143</f>
        <v/>
      </c>
      <c r="C143" s="147" t="str">
        <f>IF('CONT. ESTOQUE'!$B143&lt;&gt;"",SUMIF(ENTRADAS!$C$7:$C$1000,'CONT. ESTOQUE'!$B143,ENTRADAS!$E$7:$E$1000),"")</f>
        <v/>
      </c>
      <c r="D143" s="147" t="str">
        <f>IF('CONT. ESTOQUE'!$B143&lt;&gt;"",SUMIF('SAÍDAS'!$C$7:$C$300,'CONT. ESTOQUE'!$B143,'SAÍDAS'!$H$7:$H$300),"")</f>
        <v/>
      </c>
      <c r="E143" s="147">
        <f>IFERROR('CONT. ESTOQUE'!$C143-'CONT. ESTOQUE'!$D143,"")</f>
        <v>0</v>
      </c>
      <c r="F143" s="147" t="str">
        <f>IFERROR(VLOOKUP('CONT. ESTOQUE'!$B143,PROD!$B$6:$G$1000,4,0),"")</f>
        <v/>
      </c>
      <c r="G143" s="147" t="str">
        <f>IF('CONT. ESTOQUE'!$B143&lt;&gt;"",IF('CONT. ESTOQUE'!$E143=0,"Sem Estoque",IF('CONT. ESTOQUE'!$E143&lt;'CONT. ESTOQUE'!$F143,"Estoque Perigoso","Estoque Confortável")),"")</f>
        <v/>
      </c>
      <c r="H143" s="148">
        <f>SUMIF('SAÍDAS'!$C$7:$C$300,'CONT. ESTOQUE'!$B143,'SAÍDAS'!$J$7:$J$300)</f>
        <v>0</v>
      </c>
      <c r="I143" s="148">
        <f>SUMIF(ENTRADAS!$C$8:$C$1000,'CONT. ESTOQUE'!$B143,ENTRADAS!$H$7:$H$1000)</f>
        <v>0</v>
      </c>
      <c r="J143" s="149">
        <f>'CONT. ESTOQUE'!$H143-'CONT. ESTOQUE'!$I143</f>
        <v>0</v>
      </c>
    </row>
    <row r="144" ht="15.75" customHeight="1">
      <c r="B144" s="146" t="str">
        <f>PROD!B144</f>
        <v/>
      </c>
      <c r="C144" s="147" t="str">
        <f>IF('CONT. ESTOQUE'!$B144&lt;&gt;"",SUMIF(ENTRADAS!$C$7:$C$1000,'CONT. ESTOQUE'!$B144,ENTRADAS!$E$7:$E$1000),"")</f>
        <v/>
      </c>
      <c r="D144" s="147" t="str">
        <f>IF('CONT. ESTOQUE'!$B144&lt;&gt;"",SUMIF('SAÍDAS'!$C$7:$C$300,'CONT. ESTOQUE'!$B144,'SAÍDAS'!$H$7:$H$300),"")</f>
        <v/>
      </c>
      <c r="E144" s="147">
        <f>IFERROR('CONT. ESTOQUE'!$C144-'CONT. ESTOQUE'!$D144,"")</f>
        <v>0</v>
      </c>
      <c r="F144" s="147" t="str">
        <f>IFERROR(VLOOKUP('CONT. ESTOQUE'!$B144,PROD!$B$6:$G$1000,4,0),"")</f>
        <v/>
      </c>
      <c r="G144" s="147" t="str">
        <f>IF('CONT. ESTOQUE'!$B144&lt;&gt;"",IF('CONT. ESTOQUE'!$E144=0,"Sem Estoque",IF('CONT. ESTOQUE'!$E144&lt;'CONT. ESTOQUE'!$F144,"Estoque Perigoso","Estoque Confortável")),"")</f>
        <v/>
      </c>
      <c r="H144" s="148">
        <f>SUMIF('SAÍDAS'!$C$7:$C$300,'CONT. ESTOQUE'!$B144,'SAÍDAS'!$J$7:$J$300)</f>
        <v>0</v>
      </c>
      <c r="I144" s="148">
        <f>SUMIF(ENTRADAS!$C$8:$C$1000,'CONT. ESTOQUE'!$B144,ENTRADAS!$H$7:$H$1000)</f>
        <v>0</v>
      </c>
      <c r="J144" s="149">
        <f>'CONT. ESTOQUE'!$H144-'CONT. ESTOQUE'!$I144</f>
        <v>0</v>
      </c>
    </row>
    <row r="145" ht="15.75" customHeight="1">
      <c r="B145" s="146" t="str">
        <f>PROD!B145</f>
        <v/>
      </c>
      <c r="C145" s="147" t="str">
        <f>IF('CONT. ESTOQUE'!$B145&lt;&gt;"",SUMIF(ENTRADAS!$C$7:$C$1000,'CONT. ESTOQUE'!$B145,ENTRADAS!$E$7:$E$1000),"")</f>
        <v/>
      </c>
      <c r="D145" s="147" t="str">
        <f>IF('CONT. ESTOQUE'!$B145&lt;&gt;"",SUMIF('SAÍDAS'!$C$7:$C$300,'CONT. ESTOQUE'!$B145,'SAÍDAS'!$H$7:$H$300),"")</f>
        <v/>
      </c>
      <c r="E145" s="147">
        <f>IFERROR('CONT. ESTOQUE'!$C145-'CONT. ESTOQUE'!$D145,"")</f>
        <v>0</v>
      </c>
      <c r="F145" s="147" t="str">
        <f>IFERROR(VLOOKUP('CONT. ESTOQUE'!$B145,PROD!$B$6:$G$1000,4,0),"")</f>
        <v/>
      </c>
      <c r="G145" s="147" t="str">
        <f>IF('CONT. ESTOQUE'!$B145&lt;&gt;"",IF('CONT. ESTOQUE'!$E145=0,"Sem Estoque",IF('CONT. ESTOQUE'!$E145&lt;'CONT. ESTOQUE'!$F145,"Estoque Perigoso","Estoque Confortável")),"")</f>
        <v/>
      </c>
      <c r="H145" s="148">
        <f>SUMIF('SAÍDAS'!$C$7:$C$300,'CONT. ESTOQUE'!$B145,'SAÍDAS'!$J$7:$J$300)</f>
        <v>0</v>
      </c>
      <c r="I145" s="148">
        <f>SUMIF(ENTRADAS!$C$8:$C$1000,'CONT. ESTOQUE'!$B145,ENTRADAS!$H$7:$H$1000)</f>
        <v>0</v>
      </c>
      <c r="J145" s="149">
        <f>'CONT. ESTOQUE'!$H145-'CONT. ESTOQUE'!$I145</f>
        <v>0</v>
      </c>
    </row>
    <row r="146" ht="15.75" customHeight="1">
      <c r="B146" s="146" t="str">
        <f>PROD!B146</f>
        <v/>
      </c>
      <c r="C146" s="147" t="str">
        <f>IF('CONT. ESTOQUE'!$B146&lt;&gt;"",SUMIF(ENTRADAS!$C$7:$C$1000,'CONT. ESTOQUE'!$B146,ENTRADAS!$E$7:$E$1000),"")</f>
        <v/>
      </c>
      <c r="D146" s="147" t="str">
        <f>IF('CONT. ESTOQUE'!$B146&lt;&gt;"",SUMIF('SAÍDAS'!$C$7:$C$300,'CONT. ESTOQUE'!$B146,'SAÍDAS'!$H$7:$H$300),"")</f>
        <v/>
      </c>
      <c r="E146" s="147">
        <f>IFERROR('CONT. ESTOQUE'!$C146-'CONT. ESTOQUE'!$D146,"")</f>
        <v>0</v>
      </c>
      <c r="F146" s="147" t="str">
        <f>IFERROR(VLOOKUP('CONT. ESTOQUE'!$B146,PROD!$B$6:$G$1000,4,0),"")</f>
        <v/>
      </c>
      <c r="G146" s="147" t="str">
        <f>IF('CONT. ESTOQUE'!$B146&lt;&gt;"",IF('CONT. ESTOQUE'!$E146=0,"Sem Estoque",IF('CONT. ESTOQUE'!$E146&lt;'CONT. ESTOQUE'!$F146,"Estoque Perigoso","Estoque Confortável")),"")</f>
        <v/>
      </c>
      <c r="H146" s="148">
        <f>SUMIF('SAÍDAS'!$C$7:$C$300,'CONT. ESTOQUE'!$B146,'SAÍDAS'!$J$7:$J$300)</f>
        <v>0</v>
      </c>
      <c r="I146" s="148">
        <f>SUMIF(ENTRADAS!$C$8:$C$1000,'CONT. ESTOQUE'!$B146,ENTRADAS!$H$7:$H$1000)</f>
        <v>0</v>
      </c>
      <c r="J146" s="149">
        <f>'CONT. ESTOQUE'!$H146-'CONT. ESTOQUE'!$I146</f>
        <v>0</v>
      </c>
    </row>
    <row r="147" ht="15.75" customHeight="1">
      <c r="B147" s="146" t="str">
        <f>PROD!B147</f>
        <v/>
      </c>
      <c r="C147" s="147" t="str">
        <f>IF('CONT. ESTOQUE'!$B147&lt;&gt;"",SUMIF(ENTRADAS!$C$7:$C$1000,'CONT. ESTOQUE'!$B147,ENTRADAS!$E$7:$E$1000),"")</f>
        <v/>
      </c>
      <c r="D147" s="147" t="str">
        <f>IF('CONT. ESTOQUE'!$B147&lt;&gt;"",SUMIF('SAÍDAS'!$C$7:$C$300,'CONT. ESTOQUE'!$B147,'SAÍDAS'!$H$7:$H$300),"")</f>
        <v/>
      </c>
      <c r="E147" s="147">
        <f>IFERROR('CONT. ESTOQUE'!$C147-'CONT. ESTOQUE'!$D147,"")</f>
        <v>0</v>
      </c>
      <c r="F147" s="147" t="str">
        <f>IFERROR(VLOOKUP('CONT. ESTOQUE'!$B147,PROD!$B$6:$G$1000,4,0),"")</f>
        <v/>
      </c>
      <c r="G147" s="147" t="str">
        <f>IF('CONT. ESTOQUE'!$B147&lt;&gt;"",IF('CONT. ESTOQUE'!$E147=0,"Sem Estoque",IF('CONT. ESTOQUE'!$E147&lt;'CONT. ESTOQUE'!$F147,"Estoque Perigoso","Estoque Confortável")),"")</f>
        <v/>
      </c>
      <c r="H147" s="148">
        <f>SUMIF('SAÍDAS'!$C$7:$C$300,'CONT. ESTOQUE'!$B147,'SAÍDAS'!$J$7:$J$300)</f>
        <v>0</v>
      </c>
      <c r="I147" s="148">
        <f>SUMIF(ENTRADAS!$C$8:$C$1000,'CONT. ESTOQUE'!$B147,ENTRADAS!$H$7:$H$1000)</f>
        <v>0</v>
      </c>
      <c r="J147" s="149">
        <f>'CONT. ESTOQUE'!$H147-'CONT. ESTOQUE'!$I147</f>
        <v>0</v>
      </c>
    </row>
    <row r="148" ht="15.75" customHeight="1">
      <c r="B148" s="146" t="str">
        <f>PROD!B148</f>
        <v/>
      </c>
      <c r="C148" s="147" t="str">
        <f>IF('CONT. ESTOQUE'!$B148&lt;&gt;"",SUMIF(ENTRADAS!$C$7:$C$1000,'CONT. ESTOQUE'!$B148,ENTRADAS!$E$7:$E$1000),"")</f>
        <v/>
      </c>
      <c r="D148" s="147" t="str">
        <f>IF('CONT. ESTOQUE'!$B148&lt;&gt;"",SUMIF('SAÍDAS'!$C$7:$C$300,'CONT. ESTOQUE'!$B148,'SAÍDAS'!$H$7:$H$300),"")</f>
        <v/>
      </c>
      <c r="E148" s="147">
        <f>IFERROR('CONT. ESTOQUE'!$C148-'CONT. ESTOQUE'!$D148,"")</f>
        <v>0</v>
      </c>
      <c r="F148" s="147" t="str">
        <f>IFERROR(VLOOKUP('CONT. ESTOQUE'!$B148,PROD!$B$6:$G$1000,4,0),"")</f>
        <v/>
      </c>
      <c r="G148" s="147" t="str">
        <f>IF('CONT. ESTOQUE'!$B148&lt;&gt;"",IF('CONT. ESTOQUE'!$E148=0,"Sem Estoque",IF('CONT. ESTOQUE'!$E148&lt;'CONT. ESTOQUE'!$F148,"Estoque Perigoso","Estoque Confortável")),"")</f>
        <v/>
      </c>
      <c r="H148" s="148">
        <f>SUMIF('SAÍDAS'!$C$7:$C$300,'CONT. ESTOQUE'!$B148,'SAÍDAS'!$J$7:$J$300)</f>
        <v>0</v>
      </c>
      <c r="I148" s="148">
        <f>SUMIF(ENTRADAS!$C$8:$C$1000,'CONT. ESTOQUE'!$B148,ENTRADAS!$H$7:$H$1000)</f>
        <v>0</v>
      </c>
      <c r="J148" s="149">
        <f>'CONT. ESTOQUE'!$H148-'CONT. ESTOQUE'!$I148</f>
        <v>0</v>
      </c>
    </row>
    <row r="149" ht="15.75" customHeight="1">
      <c r="B149" s="146" t="str">
        <f>PROD!B149</f>
        <v/>
      </c>
      <c r="C149" s="147" t="str">
        <f>IF('CONT. ESTOQUE'!$B149&lt;&gt;"",SUMIF(ENTRADAS!$C$7:$C$1000,'CONT. ESTOQUE'!$B149,ENTRADAS!$E$7:$E$1000),"")</f>
        <v/>
      </c>
      <c r="D149" s="147" t="str">
        <f>IF('CONT. ESTOQUE'!$B149&lt;&gt;"",SUMIF('SAÍDAS'!$C$7:$C$300,'CONT. ESTOQUE'!$B149,'SAÍDAS'!$H$7:$H$300),"")</f>
        <v/>
      </c>
      <c r="E149" s="147">
        <f>IFERROR('CONT. ESTOQUE'!$C149-'CONT. ESTOQUE'!$D149,"")</f>
        <v>0</v>
      </c>
      <c r="F149" s="147" t="str">
        <f>IFERROR(VLOOKUP('CONT. ESTOQUE'!$B149,PROD!$B$6:$G$1000,4,0),"")</f>
        <v/>
      </c>
      <c r="G149" s="147" t="str">
        <f>IF('CONT. ESTOQUE'!$B149&lt;&gt;"",IF('CONT. ESTOQUE'!$E149=0,"Sem Estoque",IF('CONT. ESTOQUE'!$E149&lt;'CONT. ESTOQUE'!$F149,"Estoque Perigoso","Estoque Confortável")),"")</f>
        <v/>
      </c>
      <c r="H149" s="148">
        <f>SUMIF('SAÍDAS'!$C$7:$C$300,'CONT. ESTOQUE'!$B149,'SAÍDAS'!$J$7:$J$300)</f>
        <v>0</v>
      </c>
      <c r="I149" s="148">
        <f>SUMIF(ENTRADAS!$C$8:$C$1000,'CONT. ESTOQUE'!$B149,ENTRADAS!$H$7:$H$1000)</f>
        <v>0</v>
      </c>
      <c r="J149" s="149">
        <f>'CONT. ESTOQUE'!$H149-'CONT. ESTOQUE'!$I149</f>
        <v>0</v>
      </c>
    </row>
    <row r="150" ht="15.75" customHeight="1">
      <c r="B150" s="146" t="str">
        <f>PROD!B150</f>
        <v/>
      </c>
      <c r="C150" s="147" t="str">
        <f>IF('CONT. ESTOQUE'!$B150&lt;&gt;"",SUMIF(ENTRADAS!$C$7:$C$1000,'CONT. ESTOQUE'!$B150,ENTRADAS!$E$7:$E$1000),"")</f>
        <v/>
      </c>
      <c r="D150" s="147" t="str">
        <f>IF('CONT. ESTOQUE'!$B150&lt;&gt;"",SUMIF('SAÍDAS'!$C$7:$C$300,'CONT. ESTOQUE'!$B150,'SAÍDAS'!$H$7:$H$300),"")</f>
        <v/>
      </c>
      <c r="E150" s="147">
        <f>IFERROR('CONT. ESTOQUE'!$C150-'CONT. ESTOQUE'!$D150,"")</f>
        <v>0</v>
      </c>
      <c r="F150" s="147" t="str">
        <f>IFERROR(VLOOKUP('CONT. ESTOQUE'!$B150,PROD!$B$6:$G$1000,4,0),"")</f>
        <v/>
      </c>
      <c r="G150" s="147" t="str">
        <f>IF('CONT. ESTOQUE'!$B150&lt;&gt;"",IF('CONT. ESTOQUE'!$E150=0,"Sem Estoque",IF('CONT. ESTOQUE'!$E150&lt;'CONT. ESTOQUE'!$F150,"Estoque Perigoso","Estoque Confortável")),"")</f>
        <v/>
      </c>
      <c r="H150" s="148">
        <f>SUMIF('SAÍDAS'!$C$7:$C$300,'CONT. ESTOQUE'!$B150,'SAÍDAS'!$J$7:$J$300)</f>
        <v>0</v>
      </c>
      <c r="I150" s="148">
        <f>SUMIF(ENTRADAS!$C$8:$C$1000,'CONT. ESTOQUE'!$B150,ENTRADAS!$H$7:$H$1000)</f>
        <v>0</v>
      </c>
      <c r="J150" s="149">
        <f>'CONT. ESTOQUE'!$H150-'CONT. ESTOQUE'!$I150</f>
        <v>0</v>
      </c>
    </row>
    <row r="151" ht="15.75" customHeight="1">
      <c r="B151" s="146" t="str">
        <f>PROD!B151</f>
        <v/>
      </c>
      <c r="C151" s="147" t="str">
        <f>IF('CONT. ESTOQUE'!$B151&lt;&gt;"",SUMIF(ENTRADAS!$C$7:$C$1000,'CONT. ESTOQUE'!$B151,ENTRADAS!$E$7:$E$1000),"")</f>
        <v/>
      </c>
      <c r="D151" s="147" t="str">
        <f>IF('CONT. ESTOQUE'!$B151&lt;&gt;"",SUMIF('SAÍDAS'!$C$7:$C$300,'CONT. ESTOQUE'!$B151,'SAÍDAS'!$H$7:$H$300),"")</f>
        <v/>
      </c>
      <c r="E151" s="147">
        <f>IFERROR('CONT. ESTOQUE'!$C151-'CONT. ESTOQUE'!$D151,"")</f>
        <v>0</v>
      </c>
      <c r="F151" s="147" t="str">
        <f>IFERROR(VLOOKUP('CONT. ESTOQUE'!$B151,PROD!$B$6:$G$1000,4,0),"")</f>
        <v/>
      </c>
      <c r="G151" s="147" t="str">
        <f>IF('CONT. ESTOQUE'!$B151&lt;&gt;"",IF('CONT. ESTOQUE'!$E151=0,"Sem Estoque",IF('CONT. ESTOQUE'!$E151&lt;'CONT. ESTOQUE'!$F151,"Estoque Perigoso","Estoque Confortável")),"")</f>
        <v/>
      </c>
      <c r="H151" s="148">
        <f>SUMIF('SAÍDAS'!$C$7:$C$300,'CONT. ESTOQUE'!$B151,'SAÍDAS'!$J$7:$J$300)</f>
        <v>0</v>
      </c>
      <c r="I151" s="148">
        <f>SUMIF(ENTRADAS!$C$8:$C$1000,'CONT. ESTOQUE'!$B151,ENTRADAS!$H$7:$H$1000)</f>
        <v>0</v>
      </c>
      <c r="J151" s="149">
        <f>'CONT. ESTOQUE'!$H151-'CONT. ESTOQUE'!$I151</f>
        <v>0</v>
      </c>
    </row>
    <row r="152" ht="15.75" customHeight="1">
      <c r="B152" s="146" t="str">
        <f>PROD!B152</f>
        <v/>
      </c>
      <c r="C152" s="147" t="str">
        <f>IF('CONT. ESTOQUE'!$B152&lt;&gt;"",SUMIF(ENTRADAS!$C$7:$C$1000,'CONT. ESTOQUE'!$B152,ENTRADAS!$E$7:$E$1000),"")</f>
        <v/>
      </c>
      <c r="D152" s="147" t="str">
        <f>IF('CONT. ESTOQUE'!$B152&lt;&gt;"",SUMIF('SAÍDAS'!$C$7:$C$300,'CONT. ESTOQUE'!$B152,'SAÍDAS'!$H$7:$H$300),"")</f>
        <v/>
      </c>
      <c r="E152" s="147">
        <f>IFERROR('CONT. ESTOQUE'!$C152-'CONT. ESTOQUE'!$D152,"")</f>
        <v>0</v>
      </c>
      <c r="F152" s="147" t="str">
        <f>IFERROR(VLOOKUP('CONT. ESTOQUE'!$B152,PROD!$B$6:$G$1000,4,0),"")</f>
        <v/>
      </c>
      <c r="G152" s="147" t="str">
        <f>IF('CONT. ESTOQUE'!$B152&lt;&gt;"",IF('CONT. ESTOQUE'!$E152=0,"Sem Estoque",IF('CONT. ESTOQUE'!$E152&lt;'CONT. ESTOQUE'!$F152,"Estoque Perigoso","Estoque Confortável")),"")</f>
        <v/>
      </c>
      <c r="H152" s="148">
        <f>SUMIF('SAÍDAS'!$C$7:$C$300,'CONT. ESTOQUE'!$B152,'SAÍDAS'!$J$7:$J$300)</f>
        <v>0</v>
      </c>
      <c r="I152" s="148">
        <f>SUMIF(ENTRADAS!$C$8:$C$1000,'CONT. ESTOQUE'!$B152,ENTRADAS!$H$7:$H$1000)</f>
        <v>0</v>
      </c>
      <c r="J152" s="149">
        <f>'CONT. ESTOQUE'!$H152-'CONT. ESTOQUE'!$I152</f>
        <v>0</v>
      </c>
    </row>
    <row r="153" ht="15.75" customHeight="1">
      <c r="B153" s="146" t="str">
        <f>PROD!B153</f>
        <v/>
      </c>
      <c r="C153" s="147" t="str">
        <f>IF('CONT. ESTOQUE'!$B153&lt;&gt;"",SUMIF(ENTRADAS!$C$7:$C$1000,'CONT. ESTOQUE'!$B153,ENTRADAS!$E$7:$E$1000),"")</f>
        <v/>
      </c>
      <c r="D153" s="147" t="str">
        <f>IF('CONT. ESTOQUE'!$B153&lt;&gt;"",SUMIF('SAÍDAS'!$C$7:$C$300,'CONT. ESTOQUE'!$B153,'SAÍDAS'!$H$7:$H$300),"")</f>
        <v/>
      </c>
      <c r="E153" s="147">
        <f>IFERROR('CONT. ESTOQUE'!$C153-'CONT. ESTOQUE'!$D153,"")</f>
        <v>0</v>
      </c>
      <c r="F153" s="147" t="str">
        <f>IFERROR(VLOOKUP('CONT. ESTOQUE'!$B153,PROD!$B$6:$G$1000,4,0),"")</f>
        <v/>
      </c>
      <c r="G153" s="147" t="str">
        <f>IF('CONT. ESTOQUE'!$B153&lt;&gt;"",IF('CONT. ESTOQUE'!$E153=0,"Sem Estoque",IF('CONT. ESTOQUE'!$E153&lt;'CONT. ESTOQUE'!$F153,"Estoque Perigoso","Estoque Confortável")),"")</f>
        <v/>
      </c>
      <c r="H153" s="148">
        <f>SUMIF('SAÍDAS'!$C$7:$C$300,'CONT. ESTOQUE'!$B153,'SAÍDAS'!$J$7:$J$300)</f>
        <v>0</v>
      </c>
      <c r="I153" s="148">
        <f>SUMIF(ENTRADAS!$C$8:$C$1000,'CONT. ESTOQUE'!$B153,ENTRADAS!$H$7:$H$1000)</f>
        <v>0</v>
      </c>
      <c r="J153" s="149">
        <f>'CONT. ESTOQUE'!$H153-'CONT. ESTOQUE'!$I153</f>
        <v>0</v>
      </c>
    </row>
    <row r="154" ht="15.75" customHeight="1">
      <c r="B154" s="146" t="str">
        <f>PROD!B154</f>
        <v/>
      </c>
      <c r="C154" s="147" t="str">
        <f>IF('CONT. ESTOQUE'!$B154&lt;&gt;"",SUMIF(ENTRADAS!$C$7:$C$1000,'CONT. ESTOQUE'!$B154,ENTRADAS!$E$7:$E$1000),"")</f>
        <v/>
      </c>
      <c r="D154" s="147" t="str">
        <f>IF('CONT. ESTOQUE'!$B154&lt;&gt;"",SUMIF('SAÍDAS'!$C$7:$C$300,'CONT. ESTOQUE'!$B154,'SAÍDAS'!$H$7:$H$300),"")</f>
        <v/>
      </c>
      <c r="E154" s="147">
        <f>IFERROR('CONT. ESTOQUE'!$C154-'CONT. ESTOQUE'!$D154,"")</f>
        <v>0</v>
      </c>
      <c r="F154" s="147" t="str">
        <f>IFERROR(VLOOKUP('CONT. ESTOQUE'!$B154,PROD!$B$6:$G$1000,4,0),"")</f>
        <v/>
      </c>
      <c r="G154" s="147" t="str">
        <f>IF('CONT. ESTOQUE'!$B154&lt;&gt;"",IF('CONT. ESTOQUE'!$E154=0,"Sem Estoque",IF('CONT. ESTOQUE'!$E154&lt;'CONT. ESTOQUE'!$F154,"Estoque Perigoso","Estoque Confortável")),"")</f>
        <v/>
      </c>
      <c r="H154" s="148">
        <f>SUMIF('SAÍDAS'!$C$7:$C$300,'CONT. ESTOQUE'!$B154,'SAÍDAS'!$J$7:$J$300)</f>
        <v>0</v>
      </c>
      <c r="I154" s="148">
        <f>SUMIF(ENTRADAS!$C$8:$C$1000,'CONT. ESTOQUE'!$B154,ENTRADAS!$H$7:$H$1000)</f>
        <v>0</v>
      </c>
      <c r="J154" s="149">
        <f>'CONT. ESTOQUE'!$H154-'CONT. ESTOQUE'!$I154</f>
        <v>0</v>
      </c>
    </row>
    <row r="155" ht="15.75" customHeight="1">
      <c r="B155" s="146" t="str">
        <f>PROD!B155</f>
        <v/>
      </c>
      <c r="C155" s="147" t="str">
        <f>IF('CONT. ESTOQUE'!$B155&lt;&gt;"",SUMIF(ENTRADAS!$C$7:$C$1000,'CONT. ESTOQUE'!$B155,ENTRADAS!$E$7:$E$1000),"")</f>
        <v/>
      </c>
      <c r="D155" s="147" t="str">
        <f>IF('CONT. ESTOQUE'!$B155&lt;&gt;"",SUMIF('SAÍDAS'!$C$7:$C$300,'CONT. ESTOQUE'!$B155,'SAÍDAS'!$H$7:$H$300),"")</f>
        <v/>
      </c>
      <c r="E155" s="147">
        <f>IFERROR('CONT. ESTOQUE'!$C155-'CONT. ESTOQUE'!$D155,"")</f>
        <v>0</v>
      </c>
      <c r="F155" s="147" t="str">
        <f>IFERROR(VLOOKUP('CONT. ESTOQUE'!$B155,PROD!$B$6:$G$1000,4,0),"")</f>
        <v/>
      </c>
      <c r="G155" s="147" t="str">
        <f>IF('CONT. ESTOQUE'!$B155&lt;&gt;"",IF('CONT. ESTOQUE'!$E155=0,"Sem Estoque",IF('CONT. ESTOQUE'!$E155&lt;'CONT. ESTOQUE'!$F155,"Estoque Perigoso","Estoque Confortável")),"")</f>
        <v/>
      </c>
      <c r="H155" s="148">
        <f>SUMIF('SAÍDAS'!$C$7:$C$300,'CONT. ESTOQUE'!$B155,'SAÍDAS'!$J$7:$J$300)</f>
        <v>0</v>
      </c>
      <c r="I155" s="148">
        <f>SUMIF(ENTRADAS!$C$8:$C$1000,'CONT. ESTOQUE'!$B155,ENTRADAS!$H$7:$H$1000)</f>
        <v>0</v>
      </c>
      <c r="J155" s="149">
        <f>'CONT. ESTOQUE'!$H155-'CONT. ESTOQUE'!$I155</f>
        <v>0</v>
      </c>
    </row>
    <row r="156" ht="15.75" customHeight="1">
      <c r="B156" s="146" t="str">
        <f>PROD!B156</f>
        <v/>
      </c>
      <c r="C156" s="147" t="str">
        <f>IF('CONT. ESTOQUE'!$B156&lt;&gt;"",SUMIF(ENTRADAS!$C$7:$C$1000,'CONT. ESTOQUE'!$B156,ENTRADAS!$E$7:$E$1000),"")</f>
        <v/>
      </c>
      <c r="D156" s="147" t="str">
        <f>IF('CONT. ESTOQUE'!$B156&lt;&gt;"",SUMIF('SAÍDAS'!$C$7:$C$300,'CONT. ESTOQUE'!$B156,'SAÍDAS'!$H$7:$H$300),"")</f>
        <v/>
      </c>
      <c r="E156" s="147">
        <f>IFERROR('CONT. ESTOQUE'!$C156-'CONT. ESTOQUE'!$D156,"")</f>
        <v>0</v>
      </c>
      <c r="F156" s="147" t="str">
        <f>IFERROR(VLOOKUP('CONT. ESTOQUE'!$B156,PROD!$B$6:$G$1000,4,0),"")</f>
        <v/>
      </c>
      <c r="G156" s="147" t="str">
        <f>IF('CONT. ESTOQUE'!$B156&lt;&gt;"",IF('CONT. ESTOQUE'!$E156=0,"Sem Estoque",IF('CONT. ESTOQUE'!$E156&lt;'CONT. ESTOQUE'!$F156,"Estoque Perigoso","Estoque Confortável")),"")</f>
        <v/>
      </c>
      <c r="H156" s="148">
        <f>SUMIF('SAÍDAS'!$C$7:$C$300,'CONT. ESTOQUE'!$B156,'SAÍDAS'!$J$7:$J$300)</f>
        <v>0</v>
      </c>
      <c r="I156" s="148">
        <f>SUMIF(ENTRADAS!$C$8:$C$1000,'CONT. ESTOQUE'!$B156,ENTRADAS!$H$7:$H$1000)</f>
        <v>0</v>
      </c>
      <c r="J156" s="149">
        <f>'CONT. ESTOQUE'!$H156-'CONT. ESTOQUE'!$I156</f>
        <v>0</v>
      </c>
    </row>
    <row r="157" ht="15.75" customHeight="1">
      <c r="B157" s="146" t="str">
        <f>PROD!B157</f>
        <v/>
      </c>
      <c r="C157" s="147" t="str">
        <f>IF('CONT. ESTOQUE'!$B157&lt;&gt;"",SUMIF(ENTRADAS!$C$7:$C$1000,'CONT. ESTOQUE'!$B157,ENTRADAS!$E$7:$E$1000),"")</f>
        <v/>
      </c>
      <c r="D157" s="147" t="str">
        <f>IF('CONT. ESTOQUE'!$B157&lt;&gt;"",SUMIF('SAÍDAS'!$C$7:$C$300,'CONT. ESTOQUE'!$B157,'SAÍDAS'!$H$7:$H$300),"")</f>
        <v/>
      </c>
      <c r="E157" s="147">
        <f>IFERROR('CONT. ESTOQUE'!$C157-'CONT. ESTOQUE'!$D157,"")</f>
        <v>0</v>
      </c>
      <c r="F157" s="147" t="str">
        <f>IFERROR(VLOOKUP('CONT. ESTOQUE'!$B157,PROD!$B$6:$G$1000,4,0),"")</f>
        <v/>
      </c>
      <c r="G157" s="147" t="str">
        <f>IF('CONT. ESTOQUE'!$B157&lt;&gt;"",IF('CONT. ESTOQUE'!$E157=0,"Sem Estoque",IF('CONT. ESTOQUE'!$E157&lt;'CONT. ESTOQUE'!$F157,"Estoque Perigoso","Estoque Confortável")),"")</f>
        <v/>
      </c>
      <c r="H157" s="148">
        <f>SUMIF('SAÍDAS'!$C$7:$C$300,'CONT. ESTOQUE'!$B157,'SAÍDAS'!$J$7:$J$300)</f>
        <v>0</v>
      </c>
      <c r="I157" s="148">
        <f>SUMIF(ENTRADAS!$C$8:$C$1000,'CONT. ESTOQUE'!$B157,ENTRADAS!$H$7:$H$1000)</f>
        <v>0</v>
      </c>
      <c r="J157" s="149">
        <f>'CONT. ESTOQUE'!$H157-'CONT. ESTOQUE'!$I157</f>
        <v>0</v>
      </c>
    </row>
    <row r="158" ht="15.75" customHeight="1">
      <c r="B158" s="146" t="str">
        <f>PROD!B158</f>
        <v/>
      </c>
      <c r="C158" s="147" t="str">
        <f>IF('CONT. ESTOQUE'!$B158&lt;&gt;"",SUMIF(ENTRADAS!$C$7:$C$1000,'CONT. ESTOQUE'!$B158,ENTRADAS!$E$7:$E$1000),"")</f>
        <v/>
      </c>
      <c r="D158" s="147" t="str">
        <f>IF('CONT. ESTOQUE'!$B158&lt;&gt;"",SUMIF('SAÍDAS'!$C$7:$C$300,'CONT. ESTOQUE'!$B158,'SAÍDAS'!$H$7:$H$300),"")</f>
        <v/>
      </c>
      <c r="E158" s="147">
        <f>IFERROR('CONT. ESTOQUE'!$C158-'CONT. ESTOQUE'!$D158,"")</f>
        <v>0</v>
      </c>
      <c r="F158" s="147" t="str">
        <f>IFERROR(VLOOKUP('CONT. ESTOQUE'!$B158,PROD!$B$6:$G$1000,4,0),"")</f>
        <v/>
      </c>
      <c r="G158" s="147" t="str">
        <f>IF('CONT. ESTOQUE'!$B158&lt;&gt;"",IF('CONT. ESTOQUE'!$E158=0,"Sem Estoque",IF('CONT. ESTOQUE'!$E158&lt;'CONT. ESTOQUE'!$F158,"Estoque Perigoso","Estoque Confortável")),"")</f>
        <v/>
      </c>
      <c r="H158" s="148">
        <f>SUMIF('SAÍDAS'!$C$7:$C$300,'CONT. ESTOQUE'!$B158,'SAÍDAS'!$J$7:$J$300)</f>
        <v>0</v>
      </c>
      <c r="I158" s="148">
        <f>SUMIF(ENTRADAS!$C$8:$C$1000,'CONT. ESTOQUE'!$B158,ENTRADAS!$H$7:$H$1000)</f>
        <v>0</v>
      </c>
      <c r="J158" s="149">
        <f>'CONT. ESTOQUE'!$H158-'CONT. ESTOQUE'!$I158</f>
        <v>0</v>
      </c>
    </row>
    <row r="159" ht="15.75" customHeight="1">
      <c r="B159" s="146" t="str">
        <f>PROD!B159</f>
        <v/>
      </c>
      <c r="C159" s="147" t="str">
        <f>IF('CONT. ESTOQUE'!$B159&lt;&gt;"",SUMIF(ENTRADAS!$C$7:$C$1000,'CONT. ESTOQUE'!$B159,ENTRADAS!$E$7:$E$1000),"")</f>
        <v/>
      </c>
      <c r="D159" s="147" t="str">
        <f>IF('CONT. ESTOQUE'!$B159&lt;&gt;"",SUMIF('SAÍDAS'!$C$7:$C$300,'CONT. ESTOQUE'!$B159,'SAÍDAS'!$H$7:$H$300),"")</f>
        <v/>
      </c>
      <c r="E159" s="147">
        <f>IFERROR('CONT. ESTOQUE'!$C159-'CONT. ESTOQUE'!$D159,"")</f>
        <v>0</v>
      </c>
      <c r="F159" s="147" t="str">
        <f>IFERROR(VLOOKUP('CONT. ESTOQUE'!$B159,PROD!$B$6:$G$1000,4,0),"")</f>
        <v/>
      </c>
      <c r="G159" s="147" t="str">
        <f>IF('CONT. ESTOQUE'!$B159&lt;&gt;"",IF('CONT. ESTOQUE'!$E159=0,"Sem Estoque",IF('CONT. ESTOQUE'!$E159&lt;'CONT. ESTOQUE'!$F159,"Estoque Perigoso","Estoque Confortável")),"")</f>
        <v/>
      </c>
      <c r="H159" s="148">
        <f>SUMIF('SAÍDAS'!$C$7:$C$300,'CONT. ESTOQUE'!$B159,'SAÍDAS'!$J$7:$J$300)</f>
        <v>0</v>
      </c>
      <c r="I159" s="148">
        <f>SUMIF(ENTRADAS!$C$8:$C$1000,'CONT. ESTOQUE'!$B159,ENTRADAS!$H$7:$H$1000)</f>
        <v>0</v>
      </c>
      <c r="J159" s="149">
        <f>'CONT. ESTOQUE'!$H159-'CONT. ESTOQUE'!$I159</f>
        <v>0</v>
      </c>
    </row>
    <row r="160" ht="15.75" customHeight="1">
      <c r="B160" s="146" t="str">
        <f>PROD!B160</f>
        <v/>
      </c>
      <c r="C160" s="147" t="str">
        <f>IF('CONT. ESTOQUE'!$B160&lt;&gt;"",SUMIF(ENTRADAS!$C$7:$C$1000,'CONT. ESTOQUE'!$B160,ENTRADAS!$E$7:$E$1000),"")</f>
        <v/>
      </c>
      <c r="D160" s="147" t="str">
        <f>IF('CONT. ESTOQUE'!$B160&lt;&gt;"",SUMIF('SAÍDAS'!$C$7:$C$300,'CONT. ESTOQUE'!$B160,'SAÍDAS'!$H$7:$H$300),"")</f>
        <v/>
      </c>
      <c r="E160" s="147">
        <f>IFERROR('CONT. ESTOQUE'!$C160-'CONT. ESTOQUE'!$D160,"")</f>
        <v>0</v>
      </c>
      <c r="F160" s="147" t="str">
        <f>IFERROR(VLOOKUP('CONT. ESTOQUE'!$B160,PROD!$B$6:$G$1000,4,0),"")</f>
        <v/>
      </c>
      <c r="G160" s="147" t="str">
        <f>IF('CONT. ESTOQUE'!$B160&lt;&gt;"",IF('CONT. ESTOQUE'!$E160=0,"Sem Estoque",IF('CONT. ESTOQUE'!$E160&lt;'CONT. ESTOQUE'!$F160,"Estoque Perigoso","Estoque Confortável")),"")</f>
        <v/>
      </c>
      <c r="H160" s="148">
        <f>SUMIF('SAÍDAS'!$C$7:$C$300,'CONT. ESTOQUE'!$B160,'SAÍDAS'!$J$7:$J$300)</f>
        <v>0</v>
      </c>
      <c r="I160" s="148">
        <f>SUMIF(ENTRADAS!$C$8:$C$1000,'CONT. ESTOQUE'!$B160,ENTRADAS!$H$7:$H$1000)</f>
        <v>0</v>
      </c>
      <c r="J160" s="149">
        <f>'CONT. ESTOQUE'!$H160-'CONT. ESTOQUE'!$I160</f>
        <v>0</v>
      </c>
    </row>
    <row r="161" ht="15.75" customHeight="1">
      <c r="B161" s="146" t="str">
        <f>PROD!B161</f>
        <v/>
      </c>
      <c r="C161" s="147" t="str">
        <f>IF('CONT. ESTOQUE'!$B161&lt;&gt;"",SUMIF(ENTRADAS!$C$7:$C$1000,'CONT. ESTOQUE'!$B161,ENTRADAS!$E$7:$E$1000),"")</f>
        <v/>
      </c>
      <c r="D161" s="147" t="str">
        <f>IF('CONT. ESTOQUE'!$B161&lt;&gt;"",SUMIF('SAÍDAS'!$C$7:$C$300,'CONT. ESTOQUE'!$B161,'SAÍDAS'!$H$7:$H$300),"")</f>
        <v/>
      </c>
      <c r="E161" s="147">
        <f>IFERROR('CONT. ESTOQUE'!$C161-'CONT. ESTOQUE'!$D161,"")</f>
        <v>0</v>
      </c>
      <c r="F161" s="147" t="str">
        <f>IFERROR(VLOOKUP('CONT. ESTOQUE'!$B161,PROD!$B$6:$G$1000,4,0),"")</f>
        <v/>
      </c>
      <c r="G161" s="147" t="str">
        <f>IF('CONT. ESTOQUE'!$B161&lt;&gt;"",IF('CONT. ESTOQUE'!$E161=0,"Sem Estoque",IF('CONT. ESTOQUE'!$E161&lt;'CONT. ESTOQUE'!$F161,"Estoque Perigoso","Estoque Confortável")),"")</f>
        <v/>
      </c>
      <c r="H161" s="148">
        <f>SUMIF('SAÍDAS'!$C$7:$C$300,'CONT. ESTOQUE'!$B161,'SAÍDAS'!$J$7:$J$300)</f>
        <v>0</v>
      </c>
      <c r="I161" s="148">
        <f>SUMIF(ENTRADAS!$C$8:$C$1000,'CONT. ESTOQUE'!$B161,ENTRADAS!$H$7:$H$1000)</f>
        <v>0</v>
      </c>
      <c r="J161" s="149">
        <f>'CONT. ESTOQUE'!$H161-'CONT. ESTOQUE'!$I161</f>
        <v>0</v>
      </c>
    </row>
    <row r="162" ht="15.75" customHeight="1">
      <c r="B162" s="146" t="str">
        <f>PROD!B162</f>
        <v/>
      </c>
      <c r="C162" s="147" t="str">
        <f>IF('CONT. ESTOQUE'!$B162&lt;&gt;"",SUMIF(ENTRADAS!$C$7:$C$1000,'CONT. ESTOQUE'!$B162,ENTRADAS!$E$7:$E$1000),"")</f>
        <v/>
      </c>
      <c r="D162" s="147" t="str">
        <f>IF('CONT. ESTOQUE'!$B162&lt;&gt;"",SUMIF('SAÍDAS'!$C$7:$C$300,'CONT. ESTOQUE'!$B162,'SAÍDAS'!$H$7:$H$300),"")</f>
        <v/>
      </c>
      <c r="E162" s="147">
        <f>IFERROR('CONT. ESTOQUE'!$C162-'CONT. ESTOQUE'!$D162,"")</f>
        <v>0</v>
      </c>
      <c r="F162" s="147" t="str">
        <f>IFERROR(VLOOKUP('CONT. ESTOQUE'!$B162,PROD!$B$6:$G$1000,4,0),"")</f>
        <v/>
      </c>
      <c r="G162" s="147" t="str">
        <f>IF('CONT. ESTOQUE'!$B162&lt;&gt;"",IF('CONT. ESTOQUE'!$E162=0,"Sem Estoque",IF('CONT. ESTOQUE'!$E162&lt;'CONT. ESTOQUE'!$F162,"Estoque Perigoso","Estoque Confortável")),"")</f>
        <v/>
      </c>
      <c r="H162" s="148">
        <f>SUMIF('SAÍDAS'!$C$7:$C$300,'CONT. ESTOQUE'!$B162,'SAÍDAS'!$J$7:$J$300)</f>
        <v>0</v>
      </c>
      <c r="I162" s="148">
        <f>SUMIF(ENTRADAS!$C$8:$C$1000,'CONT. ESTOQUE'!$B162,ENTRADAS!$H$7:$H$1000)</f>
        <v>0</v>
      </c>
      <c r="J162" s="149">
        <f>'CONT. ESTOQUE'!$H162-'CONT. ESTOQUE'!$I162</f>
        <v>0</v>
      </c>
    </row>
    <row r="163" ht="15.75" customHeight="1">
      <c r="B163" s="146" t="str">
        <f>PROD!B163</f>
        <v/>
      </c>
      <c r="C163" s="147" t="str">
        <f>IF('CONT. ESTOQUE'!$B163&lt;&gt;"",SUMIF(ENTRADAS!$C$7:$C$1000,'CONT. ESTOQUE'!$B163,ENTRADAS!$E$7:$E$1000),"")</f>
        <v/>
      </c>
      <c r="D163" s="147" t="str">
        <f>IF('CONT. ESTOQUE'!$B163&lt;&gt;"",SUMIF('SAÍDAS'!$C$7:$C$300,'CONT. ESTOQUE'!$B163,'SAÍDAS'!$H$7:$H$300),"")</f>
        <v/>
      </c>
      <c r="E163" s="147">
        <f>IFERROR('CONT. ESTOQUE'!$C163-'CONT. ESTOQUE'!$D163,"")</f>
        <v>0</v>
      </c>
      <c r="F163" s="147" t="str">
        <f>IFERROR(VLOOKUP('CONT. ESTOQUE'!$B163,PROD!$B$6:$G$1000,4,0),"")</f>
        <v/>
      </c>
      <c r="G163" s="147" t="str">
        <f>IF('CONT. ESTOQUE'!$B163&lt;&gt;"",IF('CONT. ESTOQUE'!$E163=0,"Sem Estoque",IF('CONT. ESTOQUE'!$E163&lt;'CONT. ESTOQUE'!$F163,"Estoque Perigoso","Estoque Confortável")),"")</f>
        <v/>
      </c>
      <c r="H163" s="148">
        <f>SUMIF('SAÍDAS'!$C$7:$C$300,'CONT. ESTOQUE'!$B163,'SAÍDAS'!$J$7:$J$300)</f>
        <v>0</v>
      </c>
      <c r="I163" s="148">
        <f>SUMIF(ENTRADAS!$C$8:$C$1000,'CONT. ESTOQUE'!$B163,ENTRADAS!$H$7:$H$1000)</f>
        <v>0</v>
      </c>
      <c r="J163" s="149">
        <f>'CONT. ESTOQUE'!$H163-'CONT. ESTOQUE'!$I163</f>
        <v>0</v>
      </c>
    </row>
    <row r="164" ht="15.75" customHeight="1">
      <c r="B164" s="146" t="str">
        <f>PROD!B164</f>
        <v/>
      </c>
      <c r="C164" s="147" t="str">
        <f>IF('CONT. ESTOQUE'!$B164&lt;&gt;"",SUMIF(ENTRADAS!$C$7:$C$1000,'CONT. ESTOQUE'!$B164,ENTRADAS!$E$7:$E$1000),"")</f>
        <v/>
      </c>
      <c r="D164" s="147" t="str">
        <f>IF('CONT. ESTOQUE'!$B164&lt;&gt;"",SUMIF('SAÍDAS'!$C$7:$C$300,'CONT. ESTOQUE'!$B164,'SAÍDAS'!$H$7:$H$300),"")</f>
        <v/>
      </c>
      <c r="E164" s="147">
        <f>IFERROR('CONT. ESTOQUE'!$C164-'CONT. ESTOQUE'!$D164,"")</f>
        <v>0</v>
      </c>
      <c r="F164" s="147" t="str">
        <f>IFERROR(VLOOKUP('CONT. ESTOQUE'!$B164,PROD!$B$6:$G$1000,4,0),"")</f>
        <v/>
      </c>
      <c r="G164" s="147" t="str">
        <f>IF('CONT. ESTOQUE'!$B164&lt;&gt;"",IF('CONT. ESTOQUE'!$E164=0,"Sem Estoque",IF('CONT. ESTOQUE'!$E164&lt;'CONT. ESTOQUE'!$F164,"Estoque Perigoso","Estoque Confortável")),"")</f>
        <v/>
      </c>
      <c r="H164" s="148">
        <f>SUMIF('SAÍDAS'!$C$7:$C$300,'CONT. ESTOQUE'!$B164,'SAÍDAS'!$J$7:$J$300)</f>
        <v>0</v>
      </c>
      <c r="I164" s="148">
        <f>SUMIF(ENTRADAS!$C$8:$C$1000,'CONT. ESTOQUE'!$B164,ENTRADAS!$H$7:$H$1000)</f>
        <v>0</v>
      </c>
      <c r="J164" s="149">
        <f>'CONT. ESTOQUE'!$H164-'CONT. ESTOQUE'!$I164</f>
        <v>0</v>
      </c>
    </row>
    <row r="165" ht="15.75" customHeight="1">
      <c r="B165" s="146" t="str">
        <f>PROD!B165</f>
        <v/>
      </c>
      <c r="C165" s="147" t="str">
        <f>IF('CONT. ESTOQUE'!$B165&lt;&gt;"",SUMIF(ENTRADAS!$C$7:$C$1000,'CONT. ESTOQUE'!$B165,ENTRADAS!$E$7:$E$1000),"")</f>
        <v/>
      </c>
      <c r="D165" s="147" t="str">
        <f>IF('CONT. ESTOQUE'!$B165&lt;&gt;"",SUMIF('SAÍDAS'!$C$7:$C$300,'CONT. ESTOQUE'!$B165,'SAÍDAS'!$H$7:$H$300),"")</f>
        <v/>
      </c>
      <c r="E165" s="147">
        <f>IFERROR('CONT. ESTOQUE'!$C165-'CONT. ESTOQUE'!$D165,"")</f>
        <v>0</v>
      </c>
      <c r="F165" s="147" t="str">
        <f>IFERROR(VLOOKUP('CONT. ESTOQUE'!$B165,PROD!$B$6:$G$1000,4,0),"")</f>
        <v/>
      </c>
      <c r="G165" s="147" t="str">
        <f>IF('CONT. ESTOQUE'!$B165&lt;&gt;"",IF('CONT. ESTOQUE'!$E165=0,"Sem Estoque",IF('CONT. ESTOQUE'!$E165&lt;'CONT. ESTOQUE'!$F165,"Estoque Perigoso","Estoque Confortável")),"")</f>
        <v/>
      </c>
      <c r="H165" s="148">
        <f>SUMIF('SAÍDAS'!$C$7:$C$300,'CONT. ESTOQUE'!$B165,'SAÍDAS'!$J$7:$J$300)</f>
        <v>0</v>
      </c>
      <c r="I165" s="148">
        <f>SUMIF(ENTRADAS!$C$8:$C$1000,'CONT. ESTOQUE'!$B165,ENTRADAS!$H$7:$H$1000)</f>
        <v>0</v>
      </c>
      <c r="J165" s="149">
        <f>'CONT. ESTOQUE'!$H165-'CONT. ESTOQUE'!$I165</f>
        <v>0</v>
      </c>
    </row>
    <row r="166" ht="15.75" customHeight="1">
      <c r="B166" s="146" t="str">
        <f>PROD!B166</f>
        <v/>
      </c>
      <c r="C166" s="147" t="str">
        <f>IF('CONT. ESTOQUE'!$B166&lt;&gt;"",SUMIF(ENTRADAS!$C$7:$C$1000,'CONT. ESTOQUE'!$B166,ENTRADAS!$E$7:$E$1000),"")</f>
        <v/>
      </c>
      <c r="D166" s="147" t="str">
        <f>IF('CONT. ESTOQUE'!$B166&lt;&gt;"",SUMIF('SAÍDAS'!$C$7:$C$300,'CONT. ESTOQUE'!$B166,'SAÍDAS'!$H$7:$H$300),"")</f>
        <v/>
      </c>
      <c r="E166" s="147">
        <f>IFERROR('CONT. ESTOQUE'!$C166-'CONT. ESTOQUE'!$D166,"")</f>
        <v>0</v>
      </c>
      <c r="F166" s="147" t="str">
        <f>IFERROR(VLOOKUP('CONT. ESTOQUE'!$B166,PROD!$B$6:$G$1000,4,0),"")</f>
        <v/>
      </c>
      <c r="G166" s="147" t="str">
        <f>IF('CONT. ESTOQUE'!$B166&lt;&gt;"",IF('CONT. ESTOQUE'!$E166=0,"Sem Estoque",IF('CONT. ESTOQUE'!$E166&lt;'CONT. ESTOQUE'!$F166,"Estoque Perigoso","Estoque Confortável")),"")</f>
        <v/>
      </c>
      <c r="H166" s="148">
        <f>SUMIF('SAÍDAS'!$C$7:$C$300,'CONT. ESTOQUE'!$B166,'SAÍDAS'!$J$7:$J$300)</f>
        <v>0</v>
      </c>
      <c r="I166" s="148">
        <f>SUMIF(ENTRADAS!$C$8:$C$1000,'CONT. ESTOQUE'!$B166,ENTRADAS!$H$7:$H$1000)</f>
        <v>0</v>
      </c>
      <c r="J166" s="149">
        <f>'CONT. ESTOQUE'!$H166-'CONT. ESTOQUE'!$I166</f>
        <v>0</v>
      </c>
    </row>
    <row r="167" ht="15.75" customHeight="1">
      <c r="B167" s="146" t="str">
        <f>PROD!B167</f>
        <v/>
      </c>
      <c r="C167" s="147" t="str">
        <f>IF('CONT. ESTOQUE'!$B167&lt;&gt;"",SUMIF(ENTRADAS!$C$7:$C$1000,'CONT. ESTOQUE'!$B167,ENTRADAS!$E$7:$E$1000),"")</f>
        <v/>
      </c>
      <c r="D167" s="147" t="str">
        <f>IF('CONT. ESTOQUE'!$B167&lt;&gt;"",SUMIF('SAÍDAS'!$C$7:$C$300,'CONT. ESTOQUE'!$B167,'SAÍDAS'!$H$7:$H$300),"")</f>
        <v/>
      </c>
      <c r="E167" s="147">
        <f>IFERROR('CONT. ESTOQUE'!$C167-'CONT. ESTOQUE'!$D167,"")</f>
        <v>0</v>
      </c>
      <c r="F167" s="147" t="str">
        <f>IFERROR(VLOOKUP('CONT. ESTOQUE'!$B167,PROD!$B$6:$G$1000,4,0),"")</f>
        <v/>
      </c>
      <c r="G167" s="147" t="str">
        <f>IF('CONT. ESTOQUE'!$B167&lt;&gt;"",IF('CONT. ESTOQUE'!$E167=0,"Sem Estoque",IF('CONT. ESTOQUE'!$E167&lt;'CONT. ESTOQUE'!$F167,"Estoque Perigoso","Estoque Confortável")),"")</f>
        <v/>
      </c>
      <c r="H167" s="148">
        <f>SUMIF('SAÍDAS'!$C$7:$C$300,'CONT. ESTOQUE'!$B167,'SAÍDAS'!$J$7:$J$300)</f>
        <v>0</v>
      </c>
      <c r="I167" s="148">
        <f>SUMIF(ENTRADAS!$C$8:$C$1000,'CONT. ESTOQUE'!$B167,ENTRADAS!$H$7:$H$1000)</f>
        <v>0</v>
      </c>
      <c r="J167" s="149">
        <f>'CONT. ESTOQUE'!$H167-'CONT. ESTOQUE'!$I167</f>
        <v>0</v>
      </c>
    </row>
    <row r="168" ht="15.75" customHeight="1">
      <c r="B168" s="146" t="str">
        <f>PROD!B168</f>
        <v/>
      </c>
      <c r="C168" s="147" t="str">
        <f>IF('CONT. ESTOQUE'!$B168&lt;&gt;"",SUMIF(ENTRADAS!$C$7:$C$1000,'CONT. ESTOQUE'!$B168,ENTRADAS!$E$7:$E$1000),"")</f>
        <v/>
      </c>
      <c r="D168" s="147" t="str">
        <f>IF('CONT. ESTOQUE'!$B168&lt;&gt;"",SUMIF('SAÍDAS'!$C$7:$C$300,'CONT. ESTOQUE'!$B168,'SAÍDAS'!$H$7:$H$300),"")</f>
        <v/>
      </c>
      <c r="E168" s="147">
        <f>IFERROR('CONT. ESTOQUE'!$C168-'CONT. ESTOQUE'!$D168,"")</f>
        <v>0</v>
      </c>
      <c r="F168" s="147" t="str">
        <f>IFERROR(VLOOKUP('CONT. ESTOQUE'!$B168,PROD!$B$6:$G$1000,4,0),"")</f>
        <v/>
      </c>
      <c r="G168" s="147" t="str">
        <f>IF('CONT. ESTOQUE'!$B168&lt;&gt;"",IF('CONT. ESTOQUE'!$E168=0,"Sem Estoque",IF('CONT. ESTOQUE'!$E168&lt;'CONT. ESTOQUE'!$F168,"Estoque Perigoso","Estoque Confortável")),"")</f>
        <v/>
      </c>
      <c r="H168" s="148">
        <f>SUMIF('SAÍDAS'!$C$7:$C$300,'CONT. ESTOQUE'!$B168,'SAÍDAS'!$J$7:$J$300)</f>
        <v>0</v>
      </c>
      <c r="I168" s="148">
        <f>SUMIF(ENTRADAS!$C$8:$C$1000,'CONT. ESTOQUE'!$B168,ENTRADAS!$H$7:$H$1000)</f>
        <v>0</v>
      </c>
      <c r="J168" s="149">
        <f>'CONT. ESTOQUE'!$H168-'CONT. ESTOQUE'!$I168</f>
        <v>0</v>
      </c>
    </row>
    <row r="169" ht="15.75" customHeight="1">
      <c r="B169" s="146" t="str">
        <f>PROD!B169</f>
        <v/>
      </c>
      <c r="C169" s="147" t="str">
        <f>IF('CONT. ESTOQUE'!$B169&lt;&gt;"",SUMIF(ENTRADAS!$C$7:$C$1000,'CONT. ESTOQUE'!$B169,ENTRADAS!$E$7:$E$1000),"")</f>
        <v/>
      </c>
      <c r="D169" s="147" t="str">
        <f>IF('CONT. ESTOQUE'!$B169&lt;&gt;"",SUMIF('SAÍDAS'!$C$7:$C$300,'CONT. ESTOQUE'!$B169,'SAÍDAS'!$H$7:$H$300),"")</f>
        <v/>
      </c>
      <c r="E169" s="147">
        <f>IFERROR('CONT. ESTOQUE'!$C169-'CONT. ESTOQUE'!$D169,"")</f>
        <v>0</v>
      </c>
      <c r="F169" s="147" t="str">
        <f>IFERROR(VLOOKUP('CONT. ESTOQUE'!$B169,PROD!$B$6:$G$1000,4,0),"")</f>
        <v/>
      </c>
      <c r="G169" s="147" t="str">
        <f>IF('CONT. ESTOQUE'!$B169&lt;&gt;"",IF('CONT. ESTOQUE'!$E169=0,"Sem Estoque",IF('CONT. ESTOQUE'!$E169&lt;'CONT. ESTOQUE'!$F169,"Estoque Perigoso","Estoque Confortável")),"")</f>
        <v/>
      </c>
      <c r="H169" s="148">
        <f>SUMIF('SAÍDAS'!$C$7:$C$300,'CONT. ESTOQUE'!$B169,'SAÍDAS'!$J$7:$J$300)</f>
        <v>0</v>
      </c>
      <c r="I169" s="148">
        <f>SUMIF(ENTRADAS!$C$8:$C$1000,'CONT. ESTOQUE'!$B169,ENTRADAS!$H$7:$H$1000)</f>
        <v>0</v>
      </c>
      <c r="J169" s="149">
        <f>'CONT. ESTOQUE'!$H169-'CONT. ESTOQUE'!$I169</f>
        <v>0</v>
      </c>
    </row>
    <row r="170" ht="15.75" customHeight="1">
      <c r="B170" s="146" t="str">
        <f>PROD!B170</f>
        <v/>
      </c>
      <c r="C170" s="147" t="str">
        <f>IF('CONT. ESTOQUE'!$B170&lt;&gt;"",SUMIF(ENTRADAS!$C$7:$C$1000,'CONT. ESTOQUE'!$B170,ENTRADAS!$E$7:$E$1000),"")</f>
        <v/>
      </c>
      <c r="D170" s="147" t="str">
        <f>IF('CONT. ESTOQUE'!$B170&lt;&gt;"",SUMIF('SAÍDAS'!$C$7:$C$300,'CONT. ESTOQUE'!$B170,'SAÍDAS'!$H$7:$H$300),"")</f>
        <v/>
      </c>
      <c r="E170" s="147">
        <f>IFERROR('CONT. ESTOQUE'!$C170-'CONT. ESTOQUE'!$D170,"")</f>
        <v>0</v>
      </c>
      <c r="F170" s="147" t="str">
        <f>IFERROR(VLOOKUP('CONT. ESTOQUE'!$B170,PROD!$B$6:$G$1000,4,0),"")</f>
        <v/>
      </c>
      <c r="G170" s="147" t="str">
        <f>IF('CONT. ESTOQUE'!$B170&lt;&gt;"",IF('CONT. ESTOQUE'!$E170=0,"Sem Estoque",IF('CONT. ESTOQUE'!$E170&lt;'CONT. ESTOQUE'!$F170,"Estoque Perigoso","Estoque Confortável")),"")</f>
        <v/>
      </c>
      <c r="H170" s="148">
        <f>SUMIF('SAÍDAS'!$C$7:$C$300,'CONT. ESTOQUE'!$B170,'SAÍDAS'!$J$7:$J$300)</f>
        <v>0</v>
      </c>
      <c r="I170" s="148">
        <f>SUMIF(ENTRADAS!$C$8:$C$1000,'CONT. ESTOQUE'!$B170,ENTRADAS!$H$7:$H$1000)</f>
        <v>0</v>
      </c>
      <c r="J170" s="149">
        <f>'CONT. ESTOQUE'!$H170-'CONT. ESTOQUE'!$I170</f>
        <v>0</v>
      </c>
    </row>
    <row r="171" ht="15.75" customHeight="1">
      <c r="B171" s="146" t="str">
        <f>PROD!B171</f>
        <v/>
      </c>
      <c r="C171" s="147" t="str">
        <f>IF('CONT. ESTOQUE'!$B171&lt;&gt;"",SUMIF(ENTRADAS!$C$7:$C$1000,'CONT. ESTOQUE'!$B171,ENTRADAS!$E$7:$E$1000),"")</f>
        <v/>
      </c>
      <c r="D171" s="147" t="str">
        <f>IF('CONT. ESTOQUE'!$B171&lt;&gt;"",SUMIF('SAÍDAS'!$C$7:$C$300,'CONT. ESTOQUE'!$B171,'SAÍDAS'!$H$7:$H$300),"")</f>
        <v/>
      </c>
      <c r="E171" s="147">
        <f>IFERROR('CONT. ESTOQUE'!$C171-'CONT. ESTOQUE'!$D171,"")</f>
        <v>0</v>
      </c>
      <c r="F171" s="147" t="str">
        <f>IFERROR(VLOOKUP('CONT. ESTOQUE'!$B171,PROD!$B$6:$G$1000,4,0),"")</f>
        <v/>
      </c>
      <c r="G171" s="147" t="str">
        <f>IF('CONT. ESTOQUE'!$B171&lt;&gt;"",IF('CONT. ESTOQUE'!$E171=0,"Sem Estoque",IF('CONT. ESTOQUE'!$E171&lt;'CONT. ESTOQUE'!$F171,"Estoque Perigoso","Estoque Confortável")),"")</f>
        <v/>
      </c>
      <c r="H171" s="148">
        <f>SUMIF('SAÍDAS'!$C$7:$C$300,'CONT. ESTOQUE'!$B171,'SAÍDAS'!$J$7:$J$300)</f>
        <v>0</v>
      </c>
      <c r="I171" s="148">
        <f>SUMIF(ENTRADAS!$C$8:$C$1000,'CONT. ESTOQUE'!$B171,ENTRADAS!$H$7:$H$1000)</f>
        <v>0</v>
      </c>
      <c r="J171" s="149">
        <f>'CONT. ESTOQUE'!$H171-'CONT. ESTOQUE'!$I171</f>
        <v>0</v>
      </c>
    </row>
    <row r="172" ht="15.75" customHeight="1">
      <c r="B172" s="146" t="str">
        <f>PROD!B172</f>
        <v/>
      </c>
      <c r="C172" s="147" t="str">
        <f>IF('CONT. ESTOQUE'!$B172&lt;&gt;"",SUMIF(ENTRADAS!$C$7:$C$1000,'CONT. ESTOQUE'!$B172,ENTRADAS!$E$7:$E$1000),"")</f>
        <v/>
      </c>
      <c r="D172" s="147" t="str">
        <f>IF('CONT. ESTOQUE'!$B172&lt;&gt;"",SUMIF('SAÍDAS'!$C$7:$C$300,'CONT. ESTOQUE'!$B172,'SAÍDAS'!$H$7:$H$300),"")</f>
        <v/>
      </c>
      <c r="E172" s="147">
        <f>IFERROR('CONT. ESTOQUE'!$C172-'CONT. ESTOQUE'!$D172,"")</f>
        <v>0</v>
      </c>
      <c r="F172" s="147" t="str">
        <f>IFERROR(VLOOKUP('CONT. ESTOQUE'!$B172,PROD!$B$6:$G$1000,4,0),"")</f>
        <v/>
      </c>
      <c r="G172" s="147" t="str">
        <f>IF('CONT. ESTOQUE'!$B172&lt;&gt;"",IF('CONT. ESTOQUE'!$E172=0,"Sem Estoque",IF('CONT. ESTOQUE'!$E172&lt;'CONT. ESTOQUE'!$F172,"Estoque Perigoso","Estoque Confortável")),"")</f>
        <v/>
      </c>
      <c r="H172" s="148">
        <f>SUMIF('SAÍDAS'!$C$7:$C$300,'CONT. ESTOQUE'!$B172,'SAÍDAS'!$J$7:$J$300)</f>
        <v>0</v>
      </c>
      <c r="I172" s="148">
        <f>SUMIF(ENTRADAS!$C$8:$C$1000,'CONT. ESTOQUE'!$B172,ENTRADAS!$H$7:$H$1000)</f>
        <v>0</v>
      </c>
      <c r="J172" s="149">
        <f>'CONT. ESTOQUE'!$H172-'CONT. ESTOQUE'!$I172</f>
        <v>0</v>
      </c>
    </row>
    <row r="173" ht="15.75" customHeight="1">
      <c r="B173" s="146" t="str">
        <f>PROD!B173</f>
        <v/>
      </c>
      <c r="C173" s="147" t="str">
        <f>IF('CONT. ESTOQUE'!$B173&lt;&gt;"",SUMIF(ENTRADAS!$C$7:$C$1000,'CONT. ESTOQUE'!$B173,ENTRADAS!$E$7:$E$1000),"")</f>
        <v/>
      </c>
      <c r="D173" s="147" t="str">
        <f>IF('CONT. ESTOQUE'!$B173&lt;&gt;"",SUMIF('SAÍDAS'!$C$7:$C$300,'CONT. ESTOQUE'!$B173,'SAÍDAS'!$H$7:$H$300),"")</f>
        <v/>
      </c>
      <c r="E173" s="147">
        <f>IFERROR('CONT. ESTOQUE'!$C173-'CONT. ESTOQUE'!$D173,"")</f>
        <v>0</v>
      </c>
      <c r="F173" s="147" t="str">
        <f>IFERROR(VLOOKUP('CONT. ESTOQUE'!$B173,PROD!$B$6:$G$1000,4,0),"")</f>
        <v/>
      </c>
      <c r="G173" s="147" t="str">
        <f>IF('CONT. ESTOQUE'!$B173&lt;&gt;"",IF('CONT. ESTOQUE'!$E173=0,"Sem Estoque",IF('CONT. ESTOQUE'!$E173&lt;'CONT. ESTOQUE'!$F173,"Estoque Perigoso","Estoque Confortável")),"")</f>
        <v/>
      </c>
      <c r="H173" s="148">
        <f>SUMIF('SAÍDAS'!$C$7:$C$300,'CONT. ESTOQUE'!$B173,'SAÍDAS'!$J$7:$J$300)</f>
        <v>0</v>
      </c>
      <c r="I173" s="148">
        <f>SUMIF(ENTRADAS!$C$8:$C$1000,'CONT. ESTOQUE'!$B173,ENTRADAS!$H$7:$H$1000)</f>
        <v>0</v>
      </c>
      <c r="J173" s="149">
        <f>'CONT. ESTOQUE'!$H173-'CONT. ESTOQUE'!$I173</f>
        <v>0</v>
      </c>
    </row>
    <row r="174" ht="15.75" customHeight="1">
      <c r="B174" s="146" t="str">
        <f>PROD!B174</f>
        <v/>
      </c>
      <c r="C174" s="147" t="str">
        <f>IF('CONT. ESTOQUE'!$B174&lt;&gt;"",SUMIF(ENTRADAS!$C$7:$C$1000,'CONT. ESTOQUE'!$B174,ENTRADAS!$E$7:$E$1000),"")</f>
        <v/>
      </c>
      <c r="D174" s="147" t="str">
        <f>IF('CONT. ESTOQUE'!$B174&lt;&gt;"",SUMIF('SAÍDAS'!$C$7:$C$300,'CONT. ESTOQUE'!$B174,'SAÍDAS'!$H$7:$H$300),"")</f>
        <v/>
      </c>
      <c r="E174" s="147">
        <f>IFERROR('CONT. ESTOQUE'!$C174-'CONT. ESTOQUE'!$D174,"")</f>
        <v>0</v>
      </c>
      <c r="F174" s="147" t="str">
        <f>IFERROR(VLOOKUP('CONT. ESTOQUE'!$B174,PROD!$B$6:$G$1000,4,0),"")</f>
        <v/>
      </c>
      <c r="G174" s="147" t="str">
        <f>IF('CONT. ESTOQUE'!$B174&lt;&gt;"",IF('CONT. ESTOQUE'!$E174=0,"Sem Estoque",IF('CONT. ESTOQUE'!$E174&lt;'CONT. ESTOQUE'!$F174,"Estoque Perigoso","Estoque Confortável")),"")</f>
        <v/>
      </c>
      <c r="H174" s="148">
        <f>SUMIF('SAÍDAS'!$C$7:$C$300,'CONT. ESTOQUE'!$B174,'SAÍDAS'!$J$7:$J$300)</f>
        <v>0</v>
      </c>
      <c r="I174" s="148">
        <f>SUMIF(ENTRADAS!$C$8:$C$1000,'CONT. ESTOQUE'!$B174,ENTRADAS!$H$7:$H$1000)</f>
        <v>0</v>
      </c>
      <c r="J174" s="149">
        <f>'CONT. ESTOQUE'!$H174-'CONT. ESTOQUE'!$I174</f>
        <v>0</v>
      </c>
    </row>
    <row r="175" ht="15.75" customHeight="1">
      <c r="B175" s="146" t="str">
        <f>PROD!B175</f>
        <v/>
      </c>
      <c r="C175" s="147" t="str">
        <f>IF('CONT. ESTOQUE'!$B175&lt;&gt;"",SUMIF(ENTRADAS!$C$7:$C$1000,'CONT. ESTOQUE'!$B175,ENTRADAS!$E$7:$E$1000),"")</f>
        <v/>
      </c>
      <c r="D175" s="147" t="str">
        <f>IF('CONT. ESTOQUE'!$B175&lt;&gt;"",SUMIF('SAÍDAS'!$C$7:$C$300,'CONT. ESTOQUE'!$B175,'SAÍDAS'!$H$7:$H$300),"")</f>
        <v/>
      </c>
      <c r="E175" s="147">
        <f>IFERROR('CONT. ESTOQUE'!$C175-'CONT. ESTOQUE'!$D175,"")</f>
        <v>0</v>
      </c>
      <c r="F175" s="147" t="str">
        <f>IFERROR(VLOOKUP('CONT. ESTOQUE'!$B175,PROD!$B$6:$G$1000,4,0),"")</f>
        <v/>
      </c>
      <c r="G175" s="147" t="str">
        <f>IF('CONT. ESTOQUE'!$B175&lt;&gt;"",IF('CONT. ESTOQUE'!$E175=0,"Sem Estoque",IF('CONT. ESTOQUE'!$E175&lt;'CONT. ESTOQUE'!$F175,"Estoque Perigoso","Estoque Confortável")),"")</f>
        <v/>
      </c>
      <c r="H175" s="148">
        <f>SUMIF('SAÍDAS'!$C$7:$C$300,'CONT. ESTOQUE'!$B175,'SAÍDAS'!$J$7:$J$300)</f>
        <v>0</v>
      </c>
      <c r="I175" s="148">
        <f>SUMIF(ENTRADAS!$C$8:$C$1000,'CONT. ESTOQUE'!$B175,ENTRADAS!$H$7:$H$1000)</f>
        <v>0</v>
      </c>
      <c r="J175" s="149">
        <f>'CONT. ESTOQUE'!$H175-'CONT. ESTOQUE'!$I175</f>
        <v>0</v>
      </c>
    </row>
    <row r="176" ht="15.75" customHeight="1">
      <c r="B176" s="146" t="str">
        <f>PROD!B176</f>
        <v/>
      </c>
      <c r="C176" s="147" t="str">
        <f>IF('CONT. ESTOQUE'!$B176&lt;&gt;"",SUMIF(ENTRADAS!$C$7:$C$1000,'CONT. ESTOQUE'!$B176,ENTRADAS!$E$7:$E$1000),"")</f>
        <v/>
      </c>
      <c r="D176" s="147" t="str">
        <f>IF('CONT. ESTOQUE'!$B176&lt;&gt;"",SUMIF('SAÍDAS'!$C$7:$C$300,'CONT. ESTOQUE'!$B176,'SAÍDAS'!$H$7:$H$300),"")</f>
        <v/>
      </c>
      <c r="E176" s="147">
        <f>IFERROR('CONT. ESTOQUE'!$C176-'CONT. ESTOQUE'!$D176,"")</f>
        <v>0</v>
      </c>
      <c r="F176" s="147" t="str">
        <f>IFERROR(VLOOKUP('CONT. ESTOQUE'!$B176,PROD!$B$6:$G$1000,4,0),"")</f>
        <v/>
      </c>
      <c r="G176" s="147" t="str">
        <f>IF('CONT. ESTOQUE'!$B176&lt;&gt;"",IF('CONT. ESTOQUE'!$E176=0,"Sem Estoque",IF('CONT. ESTOQUE'!$E176&lt;'CONT. ESTOQUE'!$F176,"Estoque Perigoso","Estoque Confortável")),"")</f>
        <v/>
      </c>
      <c r="H176" s="148">
        <f>SUMIF('SAÍDAS'!$C$7:$C$300,'CONT. ESTOQUE'!$B176,'SAÍDAS'!$J$7:$J$300)</f>
        <v>0</v>
      </c>
      <c r="I176" s="148">
        <f>SUMIF(ENTRADAS!$C$8:$C$1000,'CONT. ESTOQUE'!$B176,ENTRADAS!$H$7:$H$1000)</f>
        <v>0</v>
      </c>
      <c r="J176" s="149">
        <f>'CONT. ESTOQUE'!$H176-'CONT. ESTOQUE'!$I176</f>
        <v>0</v>
      </c>
    </row>
    <row r="177" ht="15.75" customHeight="1">
      <c r="B177" s="146" t="str">
        <f>PROD!B177</f>
        <v/>
      </c>
      <c r="C177" s="147" t="str">
        <f>IF('CONT. ESTOQUE'!$B177&lt;&gt;"",SUMIF(ENTRADAS!$C$7:$C$1000,'CONT. ESTOQUE'!$B177,ENTRADAS!$E$7:$E$1000),"")</f>
        <v/>
      </c>
      <c r="D177" s="147" t="str">
        <f>IF('CONT. ESTOQUE'!$B177&lt;&gt;"",SUMIF('SAÍDAS'!$C$7:$C$300,'CONT. ESTOQUE'!$B177,'SAÍDAS'!$H$7:$H$300),"")</f>
        <v/>
      </c>
      <c r="E177" s="147">
        <f>IFERROR('CONT. ESTOQUE'!$C177-'CONT. ESTOQUE'!$D177,"")</f>
        <v>0</v>
      </c>
      <c r="F177" s="147" t="str">
        <f>IFERROR(VLOOKUP('CONT. ESTOQUE'!$B177,PROD!$B$6:$G$1000,4,0),"")</f>
        <v/>
      </c>
      <c r="G177" s="147" t="str">
        <f>IF('CONT. ESTOQUE'!$B177&lt;&gt;"",IF('CONT. ESTOQUE'!$E177=0,"Sem Estoque",IF('CONT. ESTOQUE'!$E177&lt;'CONT. ESTOQUE'!$F177,"Estoque Perigoso","Estoque Confortável")),"")</f>
        <v/>
      </c>
      <c r="H177" s="148">
        <f>SUMIF('SAÍDAS'!$C$7:$C$300,'CONT. ESTOQUE'!$B177,'SAÍDAS'!$J$7:$J$300)</f>
        <v>0</v>
      </c>
      <c r="I177" s="148">
        <f>SUMIF(ENTRADAS!$C$8:$C$1000,'CONT. ESTOQUE'!$B177,ENTRADAS!$H$7:$H$1000)</f>
        <v>0</v>
      </c>
      <c r="J177" s="149">
        <f>'CONT. ESTOQUE'!$H177-'CONT. ESTOQUE'!$I177</f>
        <v>0</v>
      </c>
    </row>
    <row r="178" ht="15.75" customHeight="1">
      <c r="B178" s="146" t="str">
        <f>PROD!B178</f>
        <v/>
      </c>
      <c r="C178" s="147" t="str">
        <f>IF('CONT. ESTOQUE'!$B178&lt;&gt;"",SUMIF(ENTRADAS!$C$7:$C$1000,'CONT. ESTOQUE'!$B178,ENTRADAS!$E$7:$E$1000),"")</f>
        <v/>
      </c>
      <c r="D178" s="147" t="str">
        <f>IF('CONT. ESTOQUE'!$B178&lt;&gt;"",SUMIF('SAÍDAS'!$C$7:$C$300,'CONT. ESTOQUE'!$B178,'SAÍDAS'!$H$7:$H$300),"")</f>
        <v/>
      </c>
      <c r="E178" s="147">
        <f>IFERROR('CONT. ESTOQUE'!$C178-'CONT. ESTOQUE'!$D178,"")</f>
        <v>0</v>
      </c>
      <c r="F178" s="147" t="str">
        <f>IFERROR(VLOOKUP('CONT. ESTOQUE'!$B178,PROD!$B$6:$G$1000,4,0),"")</f>
        <v/>
      </c>
      <c r="G178" s="147" t="str">
        <f>IF('CONT. ESTOQUE'!$B178&lt;&gt;"",IF('CONT. ESTOQUE'!$E178=0,"Sem Estoque",IF('CONT. ESTOQUE'!$E178&lt;'CONT. ESTOQUE'!$F178,"Estoque Perigoso","Estoque Confortável")),"")</f>
        <v/>
      </c>
      <c r="H178" s="148">
        <f>SUMIF('SAÍDAS'!$C$7:$C$300,'CONT. ESTOQUE'!$B178,'SAÍDAS'!$J$7:$J$300)</f>
        <v>0</v>
      </c>
      <c r="I178" s="148">
        <f>SUMIF(ENTRADAS!$C$8:$C$1000,'CONT. ESTOQUE'!$B178,ENTRADAS!$H$7:$H$1000)</f>
        <v>0</v>
      </c>
      <c r="J178" s="149">
        <f>'CONT. ESTOQUE'!$H178-'CONT. ESTOQUE'!$I178</f>
        <v>0</v>
      </c>
    </row>
    <row r="179" ht="15.75" customHeight="1">
      <c r="B179" s="146" t="str">
        <f>PROD!B179</f>
        <v/>
      </c>
      <c r="C179" s="147" t="str">
        <f>IF('CONT. ESTOQUE'!$B179&lt;&gt;"",SUMIF(ENTRADAS!$C$7:$C$1000,'CONT. ESTOQUE'!$B179,ENTRADAS!$E$7:$E$1000),"")</f>
        <v/>
      </c>
      <c r="D179" s="147" t="str">
        <f>IF('CONT. ESTOQUE'!$B179&lt;&gt;"",SUMIF('SAÍDAS'!$C$7:$C$300,'CONT. ESTOQUE'!$B179,'SAÍDAS'!$H$7:$H$300),"")</f>
        <v/>
      </c>
      <c r="E179" s="147">
        <f>IFERROR('CONT. ESTOQUE'!$C179-'CONT. ESTOQUE'!$D179,"")</f>
        <v>0</v>
      </c>
      <c r="F179" s="147" t="str">
        <f>IFERROR(VLOOKUP('CONT. ESTOQUE'!$B179,PROD!$B$6:$G$1000,4,0),"")</f>
        <v/>
      </c>
      <c r="G179" s="147" t="str">
        <f>IF('CONT. ESTOQUE'!$B179&lt;&gt;"",IF('CONT. ESTOQUE'!$E179=0,"Sem Estoque",IF('CONT. ESTOQUE'!$E179&lt;'CONT. ESTOQUE'!$F179,"Estoque Perigoso","Estoque Confortável")),"")</f>
        <v/>
      </c>
      <c r="H179" s="148">
        <f>SUMIF('SAÍDAS'!$C$7:$C$300,'CONT. ESTOQUE'!$B179,'SAÍDAS'!$J$7:$J$300)</f>
        <v>0</v>
      </c>
      <c r="I179" s="148">
        <f>SUMIF(ENTRADAS!$C$8:$C$1000,'CONT. ESTOQUE'!$B179,ENTRADAS!$H$7:$H$1000)</f>
        <v>0</v>
      </c>
      <c r="J179" s="149">
        <f>'CONT. ESTOQUE'!$H179-'CONT. ESTOQUE'!$I179</f>
        <v>0</v>
      </c>
    </row>
    <row r="180" ht="15.75" customHeight="1">
      <c r="B180" s="146" t="str">
        <f>PROD!B180</f>
        <v/>
      </c>
      <c r="C180" s="147" t="str">
        <f>IF('CONT. ESTOQUE'!$B180&lt;&gt;"",SUMIF(ENTRADAS!$C$7:$C$1000,'CONT. ESTOQUE'!$B180,ENTRADAS!$E$7:$E$1000),"")</f>
        <v/>
      </c>
      <c r="D180" s="147" t="str">
        <f>IF('CONT. ESTOQUE'!$B180&lt;&gt;"",SUMIF('SAÍDAS'!$C$7:$C$300,'CONT. ESTOQUE'!$B180,'SAÍDAS'!$H$7:$H$300),"")</f>
        <v/>
      </c>
      <c r="E180" s="147">
        <f>IFERROR('CONT. ESTOQUE'!$C180-'CONT. ESTOQUE'!$D180,"")</f>
        <v>0</v>
      </c>
      <c r="F180" s="147" t="str">
        <f>IFERROR(VLOOKUP('CONT. ESTOQUE'!$B180,PROD!$B$6:$G$1000,4,0),"")</f>
        <v/>
      </c>
      <c r="G180" s="147" t="str">
        <f>IF('CONT. ESTOQUE'!$B180&lt;&gt;"",IF('CONT. ESTOQUE'!$E180=0,"Sem Estoque",IF('CONT. ESTOQUE'!$E180&lt;'CONT. ESTOQUE'!$F180,"Estoque Perigoso","Estoque Confortável")),"")</f>
        <v/>
      </c>
      <c r="H180" s="148">
        <f>SUMIF('SAÍDAS'!$C$7:$C$300,'CONT. ESTOQUE'!$B180,'SAÍDAS'!$J$7:$J$300)</f>
        <v>0</v>
      </c>
      <c r="I180" s="148">
        <f>SUMIF(ENTRADAS!$C$8:$C$1000,'CONT. ESTOQUE'!$B180,ENTRADAS!$H$7:$H$1000)</f>
        <v>0</v>
      </c>
      <c r="J180" s="149">
        <f>'CONT. ESTOQUE'!$H180-'CONT. ESTOQUE'!$I180</f>
        <v>0</v>
      </c>
    </row>
    <row r="181" ht="15.75" customHeight="1">
      <c r="B181" s="146" t="str">
        <f>PROD!B181</f>
        <v/>
      </c>
      <c r="C181" s="147" t="str">
        <f>IF('CONT. ESTOQUE'!$B181&lt;&gt;"",SUMIF(ENTRADAS!$C$7:$C$1000,'CONT. ESTOQUE'!$B181,ENTRADAS!$E$7:$E$1000),"")</f>
        <v/>
      </c>
      <c r="D181" s="147" t="str">
        <f>IF('CONT. ESTOQUE'!$B181&lt;&gt;"",SUMIF('SAÍDAS'!$C$7:$C$300,'CONT. ESTOQUE'!$B181,'SAÍDAS'!$H$7:$H$300),"")</f>
        <v/>
      </c>
      <c r="E181" s="147">
        <f>IFERROR('CONT. ESTOQUE'!$C181-'CONT. ESTOQUE'!$D181,"")</f>
        <v>0</v>
      </c>
      <c r="F181" s="147" t="str">
        <f>IFERROR(VLOOKUP('CONT. ESTOQUE'!$B181,PROD!$B$6:$G$1000,4,0),"")</f>
        <v/>
      </c>
      <c r="G181" s="147" t="str">
        <f>IF('CONT. ESTOQUE'!$B181&lt;&gt;"",IF('CONT. ESTOQUE'!$E181=0,"Sem Estoque",IF('CONT. ESTOQUE'!$E181&lt;'CONT. ESTOQUE'!$F181,"Estoque Perigoso","Estoque Confortável")),"")</f>
        <v/>
      </c>
      <c r="H181" s="148">
        <f>SUMIF('SAÍDAS'!$C$7:$C$300,'CONT. ESTOQUE'!$B181,'SAÍDAS'!$J$7:$J$300)</f>
        <v>0</v>
      </c>
      <c r="I181" s="148">
        <f>SUMIF(ENTRADAS!$C$8:$C$1000,'CONT. ESTOQUE'!$B181,ENTRADAS!$H$7:$H$1000)</f>
        <v>0</v>
      </c>
      <c r="J181" s="149">
        <f>'CONT. ESTOQUE'!$H181-'CONT. ESTOQUE'!$I181</f>
        <v>0</v>
      </c>
    </row>
    <row r="182" ht="15.75" customHeight="1">
      <c r="B182" s="146" t="str">
        <f>PROD!B182</f>
        <v/>
      </c>
      <c r="C182" s="147" t="str">
        <f>IF('CONT. ESTOQUE'!$B182&lt;&gt;"",SUMIF(ENTRADAS!$C$7:$C$1000,'CONT. ESTOQUE'!$B182,ENTRADAS!$E$7:$E$1000),"")</f>
        <v/>
      </c>
      <c r="D182" s="147" t="str">
        <f>IF('CONT. ESTOQUE'!$B182&lt;&gt;"",SUMIF('SAÍDAS'!$C$7:$C$300,'CONT. ESTOQUE'!$B182,'SAÍDAS'!$H$7:$H$300),"")</f>
        <v/>
      </c>
      <c r="E182" s="147">
        <f>IFERROR('CONT. ESTOQUE'!$C182-'CONT. ESTOQUE'!$D182,"")</f>
        <v>0</v>
      </c>
      <c r="F182" s="147" t="str">
        <f>IFERROR(VLOOKUP('CONT. ESTOQUE'!$B182,PROD!$B$6:$G$1000,4,0),"")</f>
        <v/>
      </c>
      <c r="G182" s="147" t="str">
        <f>IF('CONT. ESTOQUE'!$B182&lt;&gt;"",IF('CONT. ESTOQUE'!$E182=0,"Sem Estoque",IF('CONT. ESTOQUE'!$E182&lt;'CONT. ESTOQUE'!$F182,"Estoque Perigoso","Estoque Confortável")),"")</f>
        <v/>
      </c>
      <c r="H182" s="148">
        <f>SUMIF('SAÍDAS'!$C$7:$C$300,'CONT. ESTOQUE'!$B182,'SAÍDAS'!$J$7:$J$300)</f>
        <v>0</v>
      </c>
      <c r="I182" s="148">
        <f>SUMIF(ENTRADAS!$C$8:$C$1000,'CONT. ESTOQUE'!$B182,ENTRADAS!$H$7:$H$1000)</f>
        <v>0</v>
      </c>
      <c r="J182" s="149">
        <f>'CONT. ESTOQUE'!$H182-'CONT. ESTOQUE'!$I182</f>
        <v>0</v>
      </c>
    </row>
    <row r="183" ht="15.75" customHeight="1">
      <c r="B183" s="146" t="str">
        <f>PROD!B183</f>
        <v/>
      </c>
      <c r="C183" s="147" t="str">
        <f>IF('CONT. ESTOQUE'!$B183&lt;&gt;"",SUMIF(ENTRADAS!$C$7:$C$1000,'CONT. ESTOQUE'!$B183,ENTRADAS!$E$7:$E$1000),"")</f>
        <v/>
      </c>
      <c r="D183" s="147" t="str">
        <f>IF('CONT. ESTOQUE'!$B183&lt;&gt;"",SUMIF('SAÍDAS'!$C$7:$C$300,'CONT. ESTOQUE'!$B183,'SAÍDAS'!$H$7:$H$300),"")</f>
        <v/>
      </c>
      <c r="E183" s="147">
        <f>IFERROR('CONT. ESTOQUE'!$C183-'CONT. ESTOQUE'!$D183,"")</f>
        <v>0</v>
      </c>
      <c r="F183" s="147" t="str">
        <f>IFERROR(VLOOKUP('CONT. ESTOQUE'!$B183,PROD!$B$6:$G$1000,4,0),"")</f>
        <v/>
      </c>
      <c r="G183" s="147" t="str">
        <f>IF('CONT. ESTOQUE'!$B183&lt;&gt;"",IF('CONT. ESTOQUE'!$E183=0,"Sem Estoque",IF('CONT. ESTOQUE'!$E183&lt;'CONT. ESTOQUE'!$F183,"Estoque Perigoso","Estoque Confortável")),"")</f>
        <v/>
      </c>
      <c r="H183" s="148">
        <f>SUMIF('SAÍDAS'!$C$7:$C$300,'CONT. ESTOQUE'!$B183,'SAÍDAS'!$J$7:$J$300)</f>
        <v>0</v>
      </c>
      <c r="I183" s="148">
        <f>SUMIF(ENTRADAS!$C$8:$C$1000,'CONT. ESTOQUE'!$B183,ENTRADAS!$H$7:$H$1000)</f>
        <v>0</v>
      </c>
      <c r="J183" s="149">
        <f>'CONT. ESTOQUE'!$H183-'CONT. ESTOQUE'!$I183</f>
        <v>0</v>
      </c>
    </row>
    <row r="184" ht="15.75" customHeight="1">
      <c r="B184" s="146" t="str">
        <f>PROD!B184</f>
        <v/>
      </c>
      <c r="C184" s="147" t="str">
        <f>IF('CONT. ESTOQUE'!$B184&lt;&gt;"",SUMIF(ENTRADAS!$C$7:$C$1000,'CONT. ESTOQUE'!$B184,ENTRADAS!$E$7:$E$1000),"")</f>
        <v/>
      </c>
      <c r="D184" s="147" t="str">
        <f>IF('CONT. ESTOQUE'!$B184&lt;&gt;"",SUMIF('SAÍDAS'!$C$7:$C$300,'CONT. ESTOQUE'!$B184,'SAÍDAS'!$H$7:$H$300),"")</f>
        <v/>
      </c>
      <c r="E184" s="147">
        <f>IFERROR('CONT. ESTOQUE'!$C184-'CONT. ESTOQUE'!$D184,"")</f>
        <v>0</v>
      </c>
      <c r="F184" s="147" t="str">
        <f>IFERROR(VLOOKUP('CONT. ESTOQUE'!$B184,PROD!$B$6:$G$1000,4,0),"")</f>
        <v/>
      </c>
      <c r="G184" s="147" t="str">
        <f>IF('CONT. ESTOQUE'!$B184&lt;&gt;"",IF('CONT. ESTOQUE'!$E184=0,"Sem Estoque",IF('CONT. ESTOQUE'!$E184&lt;'CONT. ESTOQUE'!$F184,"Estoque Perigoso","Estoque Confortável")),"")</f>
        <v/>
      </c>
      <c r="H184" s="148">
        <f>SUMIF('SAÍDAS'!$C$7:$C$300,'CONT. ESTOQUE'!$B184,'SAÍDAS'!$J$7:$J$300)</f>
        <v>0</v>
      </c>
      <c r="I184" s="148">
        <f>SUMIF(ENTRADAS!$C$8:$C$1000,'CONT. ESTOQUE'!$B184,ENTRADAS!$H$7:$H$1000)</f>
        <v>0</v>
      </c>
      <c r="J184" s="149">
        <f>'CONT. ESTOQUE'!$H184-'CONT. ESTOQUE'!$I184</f>
        <v>0</v>
      </c>
    </row>
    <row r="185" ht="15.75" customHeight="1">
      <c r="B185" s="146" t="str">
        <f>PROD!B185</f>
        <v/>
      </c>
      <c r="C185" s="147" t="str">
        <f>IF('CONT. ESTOQUE'!$B185&lt;&gt;"",SUMIF(ENTRADAS!$C$7:$C$1000,'CONT. ESTOQUE'!$B185,ENTRADAS!$E$7:$E$1000),"")</f>
        <v/>
      </c>
      <c r="D185" s="147" t="str">
        <f>IF('CONT. ESTOQUE'!$B185&lt;&gt;"",SUMIF('SAÍDAS'!$C$7:$C$300,'CONT. ESTOQUE'!$B185,'SAÍDAS'!$H$7:$H$300),"")</f>
        <v/>
      </c>
      <c r="E185" s="147">
        <f>IFERROR('CONT. ESTOQUE'!$C185-'CONT. ESTOQUE'!$D185,"")</f>
        <v>0</v>
      </c>
      <c r="F185" s="147" t="str">
        <f>IFERROR(VLOOKUP('CONT. ESTOQUE'!$B185,PROD!$B$6:$G$1000,4,0),"")</f>
        <v/>
      </c>
      <c r="G185" s="147" t="str">
        <f>IF('CONT. ESTOQUE'!$B185&lt;&gt;"",IF('CONT. ESTOQUE'!$E185=0,"Sem Estoque",IF('CONT. ESTOQUE'!$E185&lt;'CONT. ESTOQUE'!$F185,"Estoque Perigoso","Estoque Confortável")),"")</f>
        <v/>
      </c>
      <c r="H185" s="148">
        <f>SUMIF('SAÍDAS'!$C$7:$C$300,'CONT. ESTOQUE'!$B185,'SAÍDAS'!$J$7:$J$300)</f>
        <v>0</v>
      </c>
      <c r="I185" s="148">
        <f>SUMIF(ENTRADAS!$C$8:$C$1000,'CONT. ESTOQUE'!$B185,ENTRADAS!$H$7:$H$1000)</f>
        <v>0</v>
      </c>
      <c r="J185" s="149">
        <f>'CONT. ESTOQUE'!$H185-'CONT. ESTOQUE'!$I185</f>
        <v>0</v>
      </c>
    </row>
    <row r="186" ht="15.75" customHeight="1">
      <c r="B186" s="146" t="str">
        <f>PROD!B186</f>
        <v/>
      </c>
      <c r="C186" s="147" t="str">
        <f>IF('CONT. ESTOQUE'!$B186&lt;&gt;"",SUMIF(ENTRADAS!$C$7:$C$1000,'CONT. ESTOQUE'!$B186,ENTRADAS!$E$7:$E$1000),"")</f>
        <v/>
      </c>
      <c r="D186" s="147" t="str">
        <f>IF('CONT. ESTOQUE'!$B186&lt;&gt;"",SUMIF('SAÍDAS'!$C$7:$C$300,'CONT. ESTOQUE'!$B186,'SAÍDAS'!$H$7:$H$300),"")</f>
        <v/>
      </c>
      <c r="E186" s="147">
        <f>IFERROR('CONT. ESTOQUE'!$C186-'CONT. ESTOQUE'!$D186,"")</f>
        <v>0</v>
      </c>
      <c r="F186" s="147" t="str">
        <f>IFERROR(VLOOKUP('CONT. ESTOQUE'!$B186,PROD!$B$6:$G$1000,4,0),"")</f>
        <v/>
      </c>
      <c r="G186" s="147" t="str">
        <f>IF('CONT. ESTOQUE'!$B186&lt;&gt;"",IF('CONT. ESTOQUE'!$E186=0,"Sem Estoque",IF('CONT. ESTOQUE'!$E186&lt;'CONT. ESTOQUE'!$F186,"Estoque Perigoso","Estoque Confortável")),"")</f>
        <v/>
      </c>
      <c r="H186" s="148">
        <f>SUMIF('SAÍDAS'!$C$7:$C$300,'CONT. ESTOQUE'!$B186,'SAÍDAS'!$J$7:$J$300)</f>
        <v>0</v>
      </c>
      <c r="I186" s="148">
        <f>SUMIF(ENTRADAS!$C$8:$C$1000,'CONT. ESTOQUE'!$B186,ENTRADAS!$H$7:$H$1000)</f>
        <v>0</v>
      </c>
      <c r="J186" s="149">
        <f>'CONT. ESTOQUE'!$H186-'CONT. ESTOQUE'!$I186</f>
        <v>0</v>
      </c>
    </row>
    <row r="187" ht="15.75" customHeight="1">
      <c r="B187" s="146" t="str">
        <f>PROD!B187</f>
        <v/>
      </c>
      <c r="C187" s="147" t="str">
        <f>IF('CONT. ESTOQUE'!$B187&lt;&gt;"",SUMIF(ENTRADAS!$C$7:$C$1000,'CONT. ESTOQUE'!$B187,ENTRADAS!$E$7:$E$1000),"")</f>
        <v/>
      </c>
      <c r="D187" s="147" t="str">
        <f>IF('CONT. ESTOQUE'!$B187&lt;&gt;"",SUMIF('SAÍDAS'!$C$7:$C$300,'CONT. ESTOQUE'!$B187,'SAÍDAS'!$H$7:$H$300),"")</f>
        <v/>
      </c>
      <c r="E187" s="147">
        <f>IFERROR('CONT. ESTOQUE'!$C187-'CONT. ESTOQUE'!$D187,"")</f>
        <v>0</v>
      </c>
      <c r="F187" s="147" t="str">
        <f>IFERROR(VLOOKUP('CONT. ESTOQUE'!$B187,PROD!$B$6:$G$1000,4,0),"")</f>
        <v/>
      </c>
      <c r="G187" s="147" t="str">
        <f>IF('CONT. ESTOQUE'!$B187&lt;&gt;"",IF('CONT. ESTOQUE'!$E187=0,"Sem Estoque",IF('CONT. ESTOQUE'!$E187&lt;'CONT. ESTOQUE'!$F187,"Estoque Perigoso","Estoque Confortável")),"")</f>
        <v/>
      </c>
      <c r="H187" s="148">
        <f>SUMIF('SAÍDAS'!$C$7:$C$300,'CONT. ESTOQUE'!$B187,'SAÍDAS'!$J$7:$J$300)</f>
        <v>0</v>
      </c>
      <c r="I187" s="148">
        <f>SUMIF(ENTRADAS!$C$8:$C$1000,'CONT. ESTOQUE'!$B187,ENTRADAS!$H$7:$H$1000)</f>
        <v>0</v>
      </c>
      <c r="J187" s="149">
        <f>'CONT. ESTOQUE'!$H187-'CONT. ESTOQUE'!$I187</f>
        <v>0</v>
      </c>
    </row>
    <row r="188" ht="15.75" customHeight="1">
      <c r="B188" s="146" t="str">
        <f>PROD!B188</f>
        <v/>
      </c>
      <c r="C188" s="147" t="str">
        <f>IF('CONT. ESTOQUE'!$B188&lt;&gt;"",SUMIF(ENTRADAS!$C$7:$C$1000,'CONT. ESTOQUE'!$B188,ENTRADAS!$E$7:$E$1000),"")</f>
        <v/>
      </c>
      <c r="D188" s="147" t="str">
        <f>IF('CONT. ESTOQUE'!$B188&lt;&gt;"",SUMIF('SAÍDAS'!$C$7:$C$300,'CONT. ESTOQUE'!$B188,'SAÍDAS'!$H$7:$H$300),"")</f>
        <v/>
      </c>
      <c r="E188" s="147">
        <f>IFERROR('CONT. ESTOQUE'!$C188-'CONT. ESTOQUE'!$D188,"")</f>
        <v>0</v>
      </c>
      <c r="F188" s="147" t="str">
        <f>IFERROR(VLOOKUP('CONT. ESTOQUE'!$B188,PROD!$B$6:$G$1000,4,0),"")</f>
        <v/>
      </c>
      <c r="G188" s="147" t="str">
        <f>IF('CONT. ESTOQUE'!$B188&lt;&gt;"",IF('CONT. ESTOQUE'!$E188=0,"Sem Estoque",IF('CONT. ESTOQUE'!$E188&lt;'CONT. ESTOQUE'!$F188,"Estoque Perigoso","Estoque Confortável")),"")</f>
        <v/>
      </c>
      <c r="H188" s="148">
        <f>SUMIF('SAÍDAS'!$C$7:$C$300,'CONT. ESTOQUE'!$B188,'SAÍDAS'!$J$7:$J$300)</f>
        <v>0</v>
      </c>
      <c r="I188" s="148">
        <f>SUMIF(ENTRADAS!$C$8:$C$1000,'CONT. ESTOQUE'!$B188,ENTRADAS!$H$7:$H$1000)</f>
        <v>0</v>
      </c>
      <c r="J188" s="149">
        <f>'CONT. ESTOQUE'!$H188-'CONT. ESTOQUE'!$I188</f>
        <v>0</v>
      </c>
    </row>
    <row r="189" ht="15.75" customHeight="1">
      <c r="B189" s="146" t="str">
        <f>PROD!B189</f>
        <v/>
      </c>
      <c r="C189" s="147" t="str">
        <f>IF('CONT. ESTOQUE'!$B189&lt;&gt;"",SUMIF(ENTRADAS!$C$7:$C$1000,'CONT. ESTOQUE'!$B189,ENTRADAS!$E$7:$E$1000),"")</f>
        <v/>
      </c>
      <c r="D189" s="147" t="str">
        <f>IF('CONT. ESTOQUE'!$B189&lt;&gt;"",SUMIF('SAÍDAS'!$C$7:$C$300,'CONT. ESTOQUE'!$B189,'SAÍDAS'!$H$7:$H$300),"")</f>
        <v/>
      </c>
      <c r="E189" s="147">
        <f>IFERROR('CONT. ESTOQUE'!$C189-'CONT. ESTOQUE'!$D189,"")</f>
        <v>0</v>
      </c>
      <c r="F189" s="147" t="str">
        <f>IFERROR(VLOOKUP('CONT. ESTOQUE'!$B189,PROD!$B$6:$G$1000,4,0),"")</f>
        <v/>
      </c>
      <c r="G189" s="147" t="str">
        <f>IF('CONT. ESTOQUE'!$B189&lt;&gt;"",IF('CONT. ESTOQUE'!$E189=0,"Sem Estoque",IF('CONT. ESTOQUE'!$E189&lt;'CONT. ESTOQUE'!$F189,"Estoque Perigoso","Estoque Confortável")),"")</f>
        <v/>
      </c>
      <c r="H189" s="148">
        <f>SUMIF('SAÍDAS'!$C$7:$C$300,'CONT. ESTOQUE'!$B189,'SAÍDAS'!$J$7:$J$300)</f>
        <v>0</v>
      </c>
      <c r="I189" s="148">
        <f>SUMIF(ENTRADAS!$C$8:$C$1000,'CONT. ESTOQUE'!$B189,ENTRADAS!$H$7:$H$1000)</f>
        <v>0</v>
      </c>
      <c r="J189" s="149">
        <f>'CONT. ESTOQUE'!$H189-'CONT. ESTOQUE'!$I189</f>
        <v>0</v>
      </c>
    </row>
    <row r="190" ht="15.75" customHeight="1">
      <c r="B190" s="146" t="str">
        <f>PROD!B190</f>
        <v/>
      </c>
      <c r="C190" s="147" t="str">
        <f>IF('CONT. ESTOQUE'!$B190&lt;&gt;"",SUMIF(ENTRADAS!$C$7:$C$1000,'CONT. ESTOQUE'!$B190,ENTRADAS!$E$7:$E$1000),"")</f>
        <v/>
      </c>
      <c r="D190" s="147" t="str">
        <f>IF('CONT. ESTOQUE'!$B190&lt;&gt;"",SUMIF('SAÍDAS'!$C$7:$C$300,'CONT. ESTOQUE'!$B190,'SAÍDAS'!$H$7:$H$300),"")</f>
        <v/>
      </c>
      <c r="E190" s="147">
        <f>IFERROR('CONT. ESTOQUE'!$C190-'CONT. ESTOQUE'!$D190,"")</f>
        <v>0</v>
      </c>
      <c r="F190" s="147" t="str">
        <f>IFERROR(VLOOKUP('CONT. ESTOQUE'!$B190,PROD!$B$6:$G$1000,4,0),"")</f>
        <v/>
      </c>
      <c r="G190" s="147" t="str">
        <f>IF('CONT. ESTOQUE'!$B190&lt;&gt;"",IF('CONT. ESTOQUE'!$E190=0,"Sem Estoque",IF('CONT. ESTOQUE'!$E190&lt;'CONT. ESTOQUE'!$F190,"Estoque Perigoso","Estoque Confortável")),"")</f>
        <v/>
      </c>
      <c r="H190" s="148">
        <f>SUMIF('SAÍDAS'!$C$7:$C$300,'CONT. ESTOQUE'!$B190,'SAÍDAS'!$J$7:$J$300)</f>
        <v>0</v>
      </c>
      <c r="I190" s="148">
        <f>SUMIF(ENTRADAS!$C$8:$C$1000,'CONT. ESTOQUE'!$B190,ENTRADAS!$H$7:$H$1000)</f>
        <v>0</v>
      </c>
      <c r="J190" s="149">
        <f>'CONT. ESTOQUE'!$H190-'CONT. ESTOQUE'!$I190</f>
        <v>0</v>
      </c>
    </row>
    <row r="191" ht="15.75" customHeight="1">
      <c r="B191" s="146" t="str">
        <f>PROD!B191</f>
        <v/>
      </c>
      <c r="C191" s="147" t="str">
        <f>IF('CONT. ESTOQUE'!$B191&lt;&gt;"",SUMIF(ENTRADAS!$C$7:$C$1000,'CONT. ESTOQUE'!$B191,ENTRADAS!$E$7:$E$1000),"")</f>
        <v/>
      </c>
      <c r="D191" s="147" t="str">
        <f>IF('CONT. ESTOQUE'!$B191&lt;&gt;"",SUMIF('SAÍDAS'!$C$7:$C$300,'CONT. ESTOQUE'!$B191,'SAÍDAS'!$H$7:$H$300),"")</f>
        <v/>
      </c>
      <c r="E191" s="147">
        <f>IFERROR('CONT. ESTOQUE'!$C191-'CONT. ESTOQUE'!$D191,"")</f>
        <v>0</v>
      </c>
      <c r="F191" s="147" t="str">
        <f>IFERROR(VLOOKUP('CONT. ESTOQUE'!$B191,PROD!$B$6:$G$1000,4,0),"")</f>
        <v/>
      </c>
      <c r="G191" s="147" t="str">
        <f>IF('CONT. ESTOQUE'!$B191&lt;&gt;"",IF('CONT. ESTOQUE'!$E191=0,"Sem Estoque",IF('CONT. ESTOQUE'!$E191&lt;'CONT. ESTOQUE'!$F191,"Estoque Perigoso","Estoque Confortável")),"")</f>
        <v/>
      </c>
      <c r="H191" s="148">
        <f>SUMIF('SAÍDAS'!$C$7:$C$300,'CONT. ESTOQUE'!$B191,'SAÍDAS'!$J$7:$J$300)</f>
        <v>0</v>
      </c>
      <c r="I191" s="148">
        <f>SUMIF(ENTRADAS!$C$8:$C$1000,'CONT. ESTOQUE'!$B191,ENTRADAS!$H$7:$H$1000)</f>
        <v>0</v>
      </c>
      <c r="J191" s="149">
        <f>'CONT. ESTOQUE'!$H191-'CONT. ESTOQUE'!$I191</f>
        <v>0</v>
      </c>
    </row>
    <row r="192" ht="15.75" customHeight="1">
      <c r="B192" s="146" t="str">
        <f>PROD!B192</f>
        <v/>
      </c>
      <c r="C192" s="147" t="str">
        <f>IF('CONT. ESTOQUE'!$B192&lt;&gt;"",SUMIF(ENTRADAS!$C$7:$C$1000,'CONT. ESTOQUE'!$B192,ENTRADAS!$E$7:$E$1000),"")</f>
        <v/>
      </c>
      <c r="D192" s="147" t="str">
        <f>IF('CONT. ESTOQUE'!$B192&lt;&gt;"",SUMIF('SAÍDAS'!$C$7:$C$300,'CONT. ESTOQUE'!$B192,'SAÍDAS'!$H$7:$H$300),"")</f>
        <v/>
      </c>
      <c r="E192" s="147">
        <f>IFERROR('CONT. ESTOQUE'!$C192-'CONT. ESTOQUE'!$D192,"")</f>
        <v>0</v>
      </c>
      <c r="F192" s="147" t="str">
        <f>IFERROR(VLOOKUP('CONT. ESTOQUE'!$B192,PROD!$B$6:$G$1000,4,0),"")</f>
        <v/>
      </c>
      <c r="G192" s="147" t="str">
        <f>IF('CONT. ESTOQUE'!$B192&lt;&gt;"",IF('CONT. ESTOQUE'!$E192=0,"Sem Estoque",IF('CONT. ESTOQUE'!$E192&lt;'CONT. ESTOQUE'!$F192,"Estoque Perigoso","Estoque Confortável")),"")</f>
        <v/>
      </c>
      <c r="H192" s="148">
        <f>SUMIF('SAÍDAS'!$C$7:$C$300,'CONT. ESTOQUE'!$B192,'SAÍDAS'!$J$7:$J$300)</f>
        <v>0</v>
      </c>
      <c r="I192" s="148">
        <f>SUMIF(ENTRADAS!$C$8:$C$1000,'CONT. ESTOQUE'!$B192,ENTRADAS!$H$7:$H$1000)</f>
        <v>0</v>
      </c>
      <c r="J192" s="149">
        <f>'CONT. ESTOQUE'!$H192-'CONT. ESTOQUE'!$I192</f>
        <v>0</v>
      </c>
    </row>
    <row r="193" ht="15.75" customHeight="1">
      <c r="B193" s="146" t="str">
        <f>PROD!B193</f>
        <v/>
      </c>
      <c r="C193" s="147" t="str">
        <f>IF('CONT. ESTOQUE'!$B193&lt;&gt;"",SUMIF(ENTRADAS!$C$7:$C$1000,'CONT. ESTOQUE'!$B193,ENTRADAS!$E$7:$E$1000),"")</f>
        <v/>
      </c>
      <c r="D193" s="147" t="str">
        <f>IF('CONT. ESTOQUE'!$B193&lt;&gt;"",SUMIF('SAÍDAS'!$C$7:$C$300,'CONT. ESTOQUE'!$B193,'SAÍDAS'!$H$7:$H$300),"")</f>
        <v/>
      </c>
      <c r="E193" s="147">
        <f>IFERROR('CONT. ESTOQUE'!$C193-'CONT. ESTOQUE'!$D193,"")</f>
        <v>0</v>
      </c>
      <c r="F193" s="147" t="str">
        <f>IFERROR(VLOOKUP('CONT. ESTOQUE'!$B193,PROD!$B$6:$G$1000,4,0),"")</f>
        <v/>
      </c>
      <c r="G193" s="147" t="str">
        <f>IF('CONT. ESTOQUE'!$B193&lt;&gt;"",IF('CONT. ESTOQUE'!$E193=0,"Sem Estoque",IF('CONT. ESTOQUE'!$E193&lt;'CONT. ESTOQUE'!$F193,"Estoque Perigoso","Estoque Confortável")),"")</f>
        <v/>
      </c>
      <c r="H193" s="148">
        <f>SUMIF('SAÍDAS'!$C$7:$C$300,'CONT. ESTOQUE'!$B193,'SAÍDAS'!$J$7:$J$300)</f>
        <v>0</v>
      </c>
      <c r="I193" s="148">
        <f>SUMIF(ENTRADAS!$C$8:$C$1000,'CONT. ESTOQUE'!$B193,ENTRADAS!$H$7:$H$1000)</f>
        <v>0</v>
      </c>
      <c r="J193" s="149">
        <f>'CONT. ESTOQUE'!$H193-'CONT. ESTOQUE'!$I193</f>
        <v>0</v>
      </c>
    </row>
    <row r="194" ht="15.75" customHeight="1">
      <c r="B194" s="146" t="str">
        <f>PROD!B194</f>
        <v/>
      </c>
      <c r="C194" s="147" t="str">
        <f>IF('CONT. ESTOQUE'!$B194&lt;&gt;"",SUMIF(ENTRADAS!$C$7:$C$1000,'CONT. ESTOQUE'!$B194,ENTRADAS!$E$7:$E$1000),"")</f>
        <v/>
      </c>
      <c r="D194" s="147" t="str">
        <f>IF('CONT. ESTOQUE'!$B194&lt;&gt;"",SUMIF('SAÍDAS'!$C$7:$C$300,'CONT. ESTOQUE'!$B194,'SAÍDAS'!$H$7:$H$300),"")</f>
        <v/>
      </c>
      <c r="E194" s="147">
        <f>IFERROR('CONT. ESTOQUE'!$C194-'CONT. ESTOQUE'!$D194,"")</f>
        <v>0</v>
      </c>
      <c r="F194" s="147" t="str">
        <f>IFERROR(VLOOKUP('CONT. ESTOQUE'!$B194,PROD!$B$6:$G$1000,4,0),"")</f>
        <v/>
      </c>
      <c r="G194" s="147" t="str">
        <f>IF('CONT. ESTOQUE'!$B194&lt;&gt;"",IF('CONT. ESTOQUE'!$E194=0,"Sem Estoque",IF('CONT. ESTOQUE'!$E194&lt;'CONT. ESTOQUE'!$F194,"Estoque Perigoso","Estoque Confortável")),"")</f>
        <v/>
      </c>
      <c r="H194" s="148">
        <f>SUMIF('SAÍDAS'!$C$7:$C$300,'CONT. ESTOQUE'!$B194,'SAÍDAS'!$J$7:$J$300)</f>
        <v>0</v>
      </c>
      <c r="I194" s="148">
        <f>SUMIF(ENTRADAS!$C$8:$C$1000,'CONT. ESTOQUE'!$B194,ENTRADAS!$H$7:$H$1000)</f>
        <v>0</v>
      </c>
      <c r="J194" s="149">
        <f>'CONT. ESTOQUE'!$H194-'CONT. ESTOQUE'!$I194</f>
        <v>0</v>
      </c>
    </row>
    <row r="195" ht="15.75" customHeight="1">
      <c r="B195" s="146" t="str">
        <f>PROD!B195</f>
        <v/>
      </c>
      <c r="C195" s="147" t="str">
        <f>IF('CONT. ESTOQUE'!$B195&lt;&gt;"",SUMIF(ENTRADAS!$C$7:$C$1000,'CONT. ESTOQUE'!$B195,ENTRADAS!$E$7:$E$1000),"")</f>
        <v/>
      </c>
      <c r="D195" s="147" t="str">
        <f>IF('CONT. ESTOQUE'!$B195&lt;&gt;"",SUMIF('SAÍDAS'!$C$7:$C$300,'CONT. ESTOQUE'!$B195,'SAÍDAS'!$H$7:$H$300),"")</f>
        <v/>
      </c>
      <c r="E195" s="147">
        <f>IFERROR('CONT. ESTOQUE'!$C195-'CONT. ESTOQUE'!$D195,"")</f>
        <v>0</v>
      </c>
      <c r="F195" s="147" t="str">
        <f>IFERROR(VLOOKUP('CONT. ESTOQUE'!$B195,PROD!$B$6:$G$1000,4,0),"")</f>
        <v/>
      </c>
      <c r="G195" s="147" t="str">
        <f>IF('CONT. ESTOQUE'!$B195&lt;&gt;"",IF('CONT. ESTOQUE'!$E195=0,"Sem Estoque",IF('CONT. ESTOQUE'!$E195&lt;'CONT. ESTOQUE'!$F195,"Estoque Perigoso","Estoque Confortável")),"")</f>
        <v/>
      </c>
      <c r="H195" s="148">
        <f>SUMIF('SAÍDAS'!$C$7:$C$300,'CONT. ESTOQUE'!$B195,'SAÍDAS'!$J$7:$J$300)</f>
        <v>0</v>
      </c>
      <c r="I195" s="148">
        <f>SUMIF(ENTRADAS!$C$8:$C$1000,'CONT. ESTOQUE'!$B195,ENTRADAS!$H$7:$H$1000)</f>
        <v>0</v>
      </c>
      <c r="J195" s="149">
        <f>'CONT. ESTOQUE'!$H195-'CONT. ESTOQUE'!$I195</f>
        <v>0</v>
      </c>
    </row>
    <row r="196" ht="15.75" customHeight="1">
      <c r="B196" s="146" t="str">
        <f>PROD!B196</f>
        <v/>
      </c>
      <c r="C196" s="147" t="str">
        <f>IF('CONT. ESTOQUE'!$B196&lt;&gt;"",SUMIF(ENTRADAS!$C$7:$C$1000,'CONT. ESTOQUE'!$B196,ENTRADAS!$E$7:$E$1000),"")</f>
        <v/>
      </c>
      <c r="D196" s="147" t="str">
        <f>IF('CONT. ESTOQUE'!$B196&lt;&gt;"",SUMIF('SAÍDAS'!$C$7:$C$300,'CONT. ESTOQUE'!$B196,'SAÍDAS'!$H$7:$H$300),"")</f>
        <v/>
      </c>
      <c r="E196" s="147">
        <f>IFERROR('CONT. ESTOQUE'!$C196-'CONT. ESTOQUE'!$D196,"")</f>
        <v>0</v>
      </c>
      <c r="F196" s="147" t="str">
        <f>IFERROR(VLOOKUP('CONT. ESTOQUE'!$B196,PROD!$B$6:$G$1000,4,0),"")</f>
        <v/>
      </c>
      <c r="G196" s="147" t="str">
        <f>IF('CONT. ESTOQUE'!$B196&lt;&gt;"",IF('CONT. ESTOQUE'!$E196=0,"Sem Estoque",IF('CONT. ESTOQUE'!$E196&lt;'CONT. ESTOQUE'!$F196,"Estoque Perigoso","Estoque Confortável")),"")</f>
        <v/>
      </c>
      <c r="H196" s="148">
        <f>SUMIF('SAÍDAS'!$C$7:$C$300,'CONT. ESTOQUE'!$B196,'SAÍDAS'!$J$7:$J$300)</f>
        <v>0</v>
      </c>
      <c r="I196" s="148">
        <f>SUMIF(ENTRADAS!$C$8:$C$1000,'CONT. ESTOQUE'!$B196,ENTRADAS!$H$7:$H$1000)</f>
        <v>0</v>
      </c>
      <c r="J196" s="149">
        <f>'CONT. ESTOQUE'!$H196-'CONT. ESTOQUE'!$I196</f>
        <v>0</v>
      </c>
    </row>
    <row r="197" ht="15.75" customHeight="1">
      <c r="B197" s="146" t="str">
        <f>PROD!B197</f>
        <v/>
      </c>
      <c r="C197" s="147" t="str">
        <f>IF('CONT. ESTOQUE'!$B197&lt;&gt;"",SUMIF(ENTRADAS!$C$7:$C$1000,'CONT. ESTOQUE'!$B197,ENTRADAS!$E$7:$E$1000),"")</f>
        <v/>
      </c>
      <c r="D197" s="147" t="str">
        <f>IF('CONT. ESTOQUE'!$B197&lt;&gt;"",SUMIF('SAÍDAS'!$C$7:$C$300,'CONT. ESTOQUE'!$B197,'SAÍDAS'!$H$7:$H$300),"")</f>
        <v/>
      </c>
      <c r="E197" s="147">
        <f>IFERROR('CONT. ESTOQUE'!$C197-'CONT. ESTOQUE'!$D197,"")</f>
        <v>0</v>
      </c>
      <c r="F197" s="147" t="str">
        <f>IFERROR(VLOOKUP('CONT. ESTOQUE'!$B197,PROD!$B$6:$G$1000,4,0),"")</f>
        <v/>
      </c>
      <c r="G197" s="147" t="str">
        <f>IF('CONT. ESTOQUE'!$B197&lt;&gt;"",IF('CONT. ESTOQUE'!$E197=0,"Sem Estoque",IF('CONT. ESTOQUE'!$E197&lt;'CONT. ESTOQUE'!$F197,"Estoque Perigoso","Estoque Confortável")),"")</f>
        <v/>
      </c>
      <c r="H197" s="148">
        <f>SUMIF('SAÍDAS'!$C$7:$C$300,'CONT. ESTOQUE'!$B197,'SAÍDAS'!$J$7:$J$300)</f>
        <v>0</v>
      </c>
      <c r="I197" s="148">
        <f>SUMIF(ENTRADAS!$C$8:$C$1000,'CONT. ESTOQUE'!$B197,ENTRADAS!$H$7:$H$1000)</f>
        <v>0</v>
      </c>
      <c r="J197" s="149">
        <f>'CONT. ESTOQUE'!$H197-'CONT. ESTOQUE'!$I197</f>
        <v>0</v>
      </c>
    </row>
    <row r="198" ht="15.75" customHeight="1">
      <c r="B198" s="146" t="str">
        <f>PROD!B198</f>
        <v/>
      </c>
      <c r="C198" s="147" t="str">
        <f>IF('CONT. ESTOQUE'!$B198&lt;&gt;"",SUMIF(ENTRADAS!$C$7:$C$1000,'CONT. ESTOQUE'!$B198,ENTRADAS!$E$7:$E$1000),"")</f>
        <v/>
      </c>
      <c r="D198" s="147" t="str">
        <f>IF('CONT. ESTOQUE'!$B198&lt;&gt;"",SUMIF('SAÍDAS'!$C$7:$C$300,'CONT. ESTOQUE'!$B198,'SAÍDAS'!$H$7:$H$300),"")</f>
        <v/>
      </c>
      <c r="E198" s="147">
        <f>IFERROR('CONT. ESTOQUE'!$C198-'CONT. ESTOQUE'!$D198,"")</f>
        <v>0</v>
      </c>
      <c r="F198" s="147" t="str">
        <f>IFERROR(VLOOKUP('CONT. ESTOQUE'!$B198,PROD!$B$6:$G$1000,4,0),"")</f>
        <v/>
      </c>
      <c r="G198" s="147" t="str">
        <f>IF('CONT. ESTOQUE'!$B198&lt;&gt;"",IF('CONT. ESTOQUE'!$E198=0,"Sem Estoque",IF('CONT. ESTOQUE'!$E198&lt;'CONT. ESTOQUE'!$F198,"Estoque Perigoso","Estoque Confortável")),"")</f>
        <v/>
      </c>
      <c r="H198" s="148">
        <f>SUMIF('SAÍDAS'!$C$7:$C$300,'CONT. ESTOQUE'!$B198,'SAÍDAS'!$J$7:$J$300)</f>
        <v>0</v>
      </c>
      <c r="I198" s="148">
        <f>SUMIF(ENTRADAS!$C$8:$C$1000,'CONT. ESTOQUE'!$B198,ENTRADAS!$H$7:$H$1000)</f>
        <v>0</v>
      </c>
      <c r="J198" s="149">
        <f>'CONT. ESTOQUE'!$H198-'CONT. ESTOQUE'!$I198</f>
        <v>0</v>
      </c>
    </row>
    <row r="199" ht="15.75" customHeight="1">
      <c r="B199" s="146" t="str">
        <f>PROD!B199</f>
        <v/>
      </c>
      <c r="C199" s="147" t="str">
        <f>IF('CONT. ESTOQUE'!$B199&lt;&gt;"",SUMIF(ENTRADAS!$C$7:$C$1000,'CONT. ESTOQUE'!$B199,ENTRADAS!$E$7:$E$1000),"")</f>
        <v/>
      </c>
      <c r="D199" s="147" t="str">
        <f>IF('CONT. ESTOQUE'!$B199&lt;&gt;"",SUMIF('SAÍDAS'!$C$7:$C$300,'CONT. ESTOQUE'!$B199,'SAÍDAS'!$H$7:$H$300),"")</f>
        <v/>
      </c>
      <c r="E199" s="147">
        <f>IFERROR('CONT. ESTOQUE'!$C199-'CONT. ESTOQUE'!$D199,"")</f>
        <v>0</v>
      </c>
      <c r="F199" s="147" t="str">
        <f>IFERROR(VLOOKUP('CONT. ESTOQUE'!$B199,PROD!$B$6:$G$1000,4,0),"")</f>
        <v/>
      </c>
      <c r="G199" s="147" t="str">
        <f>IF('CONT. ESTOQUE'!$B199&lt;&gt;"",IF('CONT. ESTOQUE'!$E199=0,"Sem Estoque",IF('CONT. ESTOQUE'!$E199&lt;'CONT. ESTOQUE'!$F199,"Estoque Perigoso","Estoque Confortável")),"")</f>
        <v/>
      </c>
      <c r="H199" s="148">
        <f>SUMIF('SAÍDAS'!$C$7:$C$300,'CONT. ESTOQUE'!$B199,'SAÍDAS'!$J$7:$J$300)</f>
        <v>0</v>
      </c>
      <c r="I199" s="148">
        <f>SUMIF(ENTRADAS!$C$8:$C$1000,'CONT. ESTOQUE'!$B199,ENTRADAS!$H$7:$H$1000)</f>
        <v>0</v>
      </c>
      <c r="J199" s="149">
        <f>'CONT. ESTOQUE'!$H199-'CONT. ESTOQUE'!$I199</f>
        <v>0</v>
      </c>
    </row>
    <row r="200" ht="15.75" customHeight="1">
      <c r="B200" s="146" t="str">
        <f>PROD!B200</f>
        <v/>
      </c>
      <c r="C200" s="147" t="str">
        <f>IF('CONT. ESTOQUE'!$B200&lt;&gt;"",SUMIF(ENTRADAS!$C$7:$C$1000,'CONT. ESTOQUE'!$B200,ENTRADAS!$E$7:$E$1000),"")</f>
        <v/>
      </c>
      <c r="D200" s="147" t="str">
        <f>IF('CONT. ESTOQUE'!$B200&lt;&gt;"",SUMIF('SAÍDAS'!$C$7:$C$300,'CONT. ESTOQUE'!$B200,'SAÍDAS'!$H$7:$H$300),"")</f>
        <v/>
      </c>
      <c r="E200" s="147">
        <f>IFERROR('CONT. ESTOQUE'!$C200-'CONT. ESTOQUE'!$D200,"")</f>
        <v>0</v>
      </c>
      <c r="F200" s="147" t="str">
        <f>IFERROR(VLOOKUP('CONT. ESTOQUE'!$B200,PROD!$B$6:$G$1000,4,0),"")</f>
        <v/>
      </c>
      <c r="G200" s="147" t="str">
        <f>IF('CONT. ESTOQUE'!$B200&lt;&gt;"",IF('CONT. ESTOQUE'!$E200=0,"Sem Estoque",IF('CONT. ESTOQUE'!$E200&lt;'CONT. ESTOQUE'!$F200,"Estoque Perigoso","Estoque Confortável")),"")</f>
        <v/>
      </c>
      <c r="H200" s="148">
        <f>SUMIF('SAÍDAS'!$C$7:$C$300,'CONT. ESTOQUE'!$B200,'SAÍDAS'!$J$7:$J$300)</f>
        <v>0</v>
      </c>
      <c r="I200" s="148">
        <f>SUMIF(ENTRADAS!$C$8:$C$1000,'CONT. ESTOQUE'!$B200,ENTRADAS!$H$7:$H$1000)</f>
        <v>0</v>
      </c>
      <c r="J200" s="149">
        <f>'CONT. ESTOQUE'!$H200-'CONT. ESTOQUE'!$I200</f>
        <v>0</v>
      </c>
    </row>
    <row r="201" ht="15.75" customHeight="1">
      <c r="B201" s="146" t="str">
        <f>PROD!B201</f>
        <v/>
      </c>
      <c r="C201" s="147" t="str">
        <f>IF('CONT. ESTOQUE'!$B201&lt;&gt;"",SUMIF(ENTRADAS!$C$7:$C$1000,'CONT. ESTOQUE'!$B201,ENTRADAS!$E$7:$E$1000),"")</f>
        <v/>
      </c>
      <c r="D201" s="147" t="str">
        <f>IF('CONT. ESTOQUE'!$B201&lt;&gt;"",SUMIF('SAÍDAS'!$C$7:$C$300,'CONT. ESTOQUE'!$B201,'SAÍDAS'!$H$7:$H$300),"")</f>
        <v/>
      </c>
      <c r="E201" s="147">
        <f>IFERROR('CONT. ESTOQUE'!$C201-'CONT. ESTOQUE'!$D201,"")</f>
        <v>0</v>
      </c>
      <c r="F201" s="147" t="str">
        <f>IFERROR(VLOOKUP('CONT. ESTOQUE'!$B201,PROD!$B$6:$G$1000,4,0),"")</f>
        <v/>
      </c>
      <c r="G201" s="147" t="str">
        <f>IF('CONT. ESTOQUE'!$B201&lt;&gt;"",IF('CONT. ESTOQUE'!$E201=0,"Sem Estoque",IF('CONT. ESTOQUE'!$E201&lt;'CONT. ESTOQUE'!$F201,"Estoque Perigoso","Estoque Confortável")),"")</f>
        <v/>
      </c>
      <c r="H201" s="148">
        <f>SUMIF('SAÍDAS'!$C$7:$C$300,'CONT. ESTOQUE'!$B201,'SAÍDAS'!$J$7:$J$300)</f>
        <v>0</v>
      </c>
      <c r="I201" s="148">
        <f>SUMIF(ENTRADAS!$C$8:$C$1000,'CONT. ESTOQUE'!$B201,ENTRADAS!$H$7:$H$1000)</f>
        <v>0</v>
      </c>
      <c r="J201" s="149">
        <f>'CONT. ESTOQUE'!$H201-'CONT. ESTOQUE'!$I201</f>
        <v>0</v>
      </c>
    </row>
    <row r="202" ht="15.75" customHeight="1">
      <c r="B202" s="146" t="str">
        <f>PROD!B202</f>
        <v/>
      </c>
      <c r="C202" s="147" t="str">
        <f>IF('CONT. ESTOQUE'!$B202&lt;&gt;"",SUMIF(ENTRADAS!$C$7:$C$1000,'CONT. ESTOQUE'!$B202,ENTRADAS!$E$7:$E$1000),"")</f>
        <v/>
      </c>
      <c r="D202" s="147" t="str">
        <f>IF('CONT. ESTOQUE'!$B202&lt;&gt;"",SUMIF('SAÍDAS'!$C$7:$C$300,'CONT. ESTOQUE'!$B202,'SAÍDAS'!$H$7:$H$300),"")</f>
        <v/>
      </c>
      <c r="E202" s="147">
        <f>IFERROR('CONT. ESTOQUE'!$C202-'CONT. ESTOQUE'!$D202,"")</f>
        <v>0</v>
      </c>
      <c r="F202" s="147" t="str">
        <f>IFERROR(VLOOKUP('CONT. ESTOQUE'!$B202,PROD!$B$6:$G$1000,4,0),"")</f>
        <v/>
      </c>
      <c r="G202" s="147" t="str">
        <f>IF('CONT. ESTOQUE'!$B202&lt;&gt;"",IF('CONT. ESTOQUE'!$E202=0,"Sem Estoque",IF('CONT. ESTOQUE'!$E202&lt;'CONT. ESTOQUE'!$F202,"Estoque Perigoso","Estoque Confortável")),"")</f>
        <v/>
      </c>
      <c r="H202" s="148">
        <f>SUMIF('SAÍDAS'!$C$7:$C$300,'CONT. ESTOQUE'!$B202,'SAÍDAS'!$J$7:$J$300)</f>
        <v>0</v>
      </c>
      <c r="I202" s="148">
        <f>SUMIF(ENTRADAS!$C$8:$C$1000,'CONT. ESTOQUE'!$B202,ENTRADAS!$H$7:$H$1000)</f>
        <v>0</v>
      </c>
      <c r="J202" s="149">
        <f>'CONT. ESTOQUE'!$H202-'CONT. ESTOQUE'!$I202</f>
        <v>0</v>
      </c>
    </row>
    <row r="203" ht="15.75" customHeight="1">
      <c r="B203" s="146" t="str">
        <f>PROD!B203</f>
        <v/>
      </c>
      <c r="C203" s="147" t="str">
        <f>IF('CONT. ESTOQUE'!$B203&lt;&gt;"",SUMIF(ENTRADAS!$C$7:$C$1000,'CONT. ESTOQUE'!$B203,ENTRADAS!$E$7:$E$1000),"")</f>
        <v/>
      </c>
      <c r="D203" s="147" t="str">
        <f>IF('CONT. ESTOQUE'!$B203&lt;&gt;"",SUMIF('SAÍDAS'!$C$7:$C$300,'CONT. ESTOQUE'!$B203,'SAÍDAS'!$H$7:$H$300),"")</f>
        <v/>
      </c>
      <c r="E203" s="147">
        <f>IFERROR('CONT. ESTOQUE'!$C203-'CONT. ESTOQUE'!$D203,"")</f>
        <v>0</v>
      </c>
      <c r="F203" s="147" t="str">
        <f>IFERROR(VLOOKUP('CONT. ESTOQUE'!$B203,PROD!$B$6:$G$1000,4,0),"")</f>
        <v/>
      </c>
      <c r="G203" s="147" t="str">
        <f>IF('CONT. ESTOQUE'!$B203&lt;&gt;"",IF('CONT. ESTOQUE'!$E203=0,"Sem Estoque",IF('CONT. ESTOQUE'!$E203&lt;'CONT. ESTOQUE'!$F203,"Estoque Perigoso","Estoque Confortável")),"")</f>
        <v/>
      </c>
      <c r="H203" s="148">
        <f>SUMIF('SAÍDAS'!$C$7:$C$300,'CONT. ESTOQUE'!$B203,'SAÍDAS'!$J$7:$J$300)</f>
        <v>0</v>
      </c>
      <c r="I203" s="148">
        <f>SUMIF(ENTRADAS!$C$8:$C$1000,'CONT. ESTOQUE'!$B203,ENTRADAS!$H$7:$H$1000)</f>
        <v>0</v>
      </c>
      <c r="J203" s="149">
        <f>'CONT. ESTOQUE'!$H203-'CONT. ESTOQUE'!$I203</f>
        <v>0</v>
      </c>
    </row>
    <row r="204" ht="15.75" customHeight="1">
      <c r="B204" s="146" t="str">
        <f>PROD!B204</f>
        <v/>
      </c>
      <c r="C204" s="147" t="str">
        <f>IF('CONT. ESTOQUE'!$B204&lt;&gt;"",SUMIF(ENTRADAS!$C$7:$C$1000,'CONT. ESTOQUE'!$B204,ENTRADAS!$E$7:$E$1000),"")</f>
        <v/>
      </c>
      <c r="D204" s="147" t="str">
        <f>IF('CONT. ESTOQUE'!$B204&lt;&gt;"",SUMIF('SAÍDAS'!$C$7:$C$300,'CONT. ESTOQUE'!$B204,'SAÍDAS'!$H$7:$H$300),"")</f>
        <v/>
      </c>
      <c r="E204" s="147">
        <f>IFERROR('CONT. ESTOQUE'!$C204-'CONT. ESTOQUE'!$D204,"")</f>
        <v>0</v>
      </c>
      <c r="F204" s="147" t="str">
        <f>IFERROR(VLOOKUP('CONT. ESTOQUE'!$B204,PROD!$B$6:$G$1000,4,0),"")</f>
        <v/>
      </c>
      <c r="G204" s="147" t="str">
        <f>IF('CONT. ESTOQUE'!$B204&lt;&gt;"",IF('CONT. ESTOQUE'!$E204=0,"Sem Estoque",IF('CONT. ESTOQUE'!$E204&lt;'CONT. ESTOQUE'!$F204,"Estoque Perigoso","Estoque Confortável")),"")</f>
        <v/>
      </c>
      <c r="H204" s="148">
        <f>SUMIF('SAÍDAS'!$C$7:$C$300,'CONT. ESTOQUE'!$B204,'SAÍDAS'!$J$7:$J$300)</f>
        <v>0</v>
      </c>
      <c r="I204" s="148">
        <f>SUMIF(ENTRADAS!$C$8:$C$1000,'CONT. ESTOQUE'!$B204,ENTRADAS!$H$7:$H$1000)</f>
        <v>0</v>
      </c>
      <c r="J204" s="149">
        <f>'CONT. ESTOQUE'!$H204-'CONT. ESTOQUE'!$I204</f>
        <v>0</v>
      </c>
    </row>
    <row r="205" ht="15.75" customHeight="1">
      <c r="B205" s="146" t="str">
        <f>PROD!B205</f>
        <v/>
      </c>
      <c r="C205" s="147" t="str">
        <f>IF('CONT. ESTOQUE'!$B205&lt;&gt;"",SUMIF(ENTRADAS!$C$7:$C$1000,'CONT. ESTOQUE'!$B205,ENTRADAS!$E$7:$E$1000),"")</f>
        <v/>
      </c>
      <c r="D205" s="147" t="str">
        <f>IF('CONT. ESTOQUE'!$B205&lt;&gt;"",SUMIF('SAÍDAS'!$C$7:$C$300,'CONT. ESTOQUE'!$B205,'SAÍDAS'!$H$7:$H$300),"")</f>
        <v/>
      </c>
      <c r="E205" s="147">
        <f>IFERROR('CONT. ESTOQUE'!$C205-'CONT. ESTOQUE'!$D205,"")</f>
        <v>0</v>
      </c>
      <c r="F205" s="147" t="str">
        <f>IFERROR(VLOOKUP('CONT. ESTOQUE'!$B205,PROD!$B$6:$G$1000,4,0),"")</f>
        <v/>
      </c>
      <c r="G205" s="147" t="str">
        <f>IF('CONT. ESTOQUE'!$B205&lt;&gt;"",IF('CONT. ESTOQUE'!$E205=0,"Sem Estoque",IF('CONT. ESTOQUE'!$E205&lt;'CONT. ESTOQUE'!$F205,"Estoque Perigoso","Estoque Confortável")),"")</f>
        <v/>
      </c>
      <c r="H205" s="148">
        <f>SUMIF('SAÍDAS'!$C$7:$C$300,'CONT. ESTOQUE'!$B205,'SAÍDAS'!$J$7:$J$300)</f>
        <v>0</v>
      </c>
      <c r="I205" s="148">
        <f>SUMIF(ENTRADAS!$C$8:$C$1000,'CONT. ESTOQUE'!$B205,ENTRADAS!$H$7:$H$1000)</f>
        <v>0</v>
      </c>
      <c r="J205" s="149">
        <f>'CONT. ESTOQUE'!$H205-'CONT. ESTOQUE'!$I205</f>
        <v>0</v>
      </c>
    </row>
    <row r="206" ht="15.75" customHeight="1">
      <c r="B206" s="146" t="str">
        <f>PROD!B206</f>
        <v/>
      </c>
      <c r="C206" s="147" t="str">
        <f>IF('CONT. ESTOQUE'!$B206&lt;&gt;"",SUMIF(ENTRADAS!$C$7:$C$1000,'CONT. ESTOQUE'!$B206,ENTRADAS!$E$7:$E$1000),"")</f>
        <v/>
      </c>
      <c r="D206" s="147" t="str">
        <f>IF('CONT. ESTOQUE'!$B206&lt;&gt;"",SUMIF('SAÍDAS'!$C$7:$C$300,'CONT. ESTOQUE'!$B206,'SAÍDAS'!$H$7:$H$300),"")</f>
        <v/>
      </c>
      <c r="E206" s="147">
        <f>IFERROR('CONT. ESTOQUE'!$C206-'CONT. ESTOQUE'!$D206,"")</f>
        <v>0</v>
      </c>
      <c r="F206" s="147" t="str">
        <f>IFERROR(VLOOKUP('CONT. ESTOQUE'!$B206,PROD!$B$6:$G$1000,4,0),"")</f>
        <v/>
      </c>
      <c r="G206" s="147" t="str">
        <f>IF('CONT. ESTOQUE'!$B206&lt;&gt;"",IF('CONT. ESTOQUE'!$E206=0,"Sem Estoque",IF('CONT. ESTOQUE'!$E206&lt;'CONT. ESTOQUE'!$F206,"Estoque Perigoso","Estoque Confortável")),"")</f>
        <v/>
      </c>
      <c r="H206" s="148">
        <f>SUMIF('SAÍDAS'!$C$7:$C$300,'CONT. ESTOQUE'!$B206,'SAÍDAS'!$J$7:$J$300)</f>
        <v>0</v>
      </c>
      <c r="I206" s="148">
        <f>SUMIF(ENTRADAS!$C$8:$C$1000,'CONT. ESTOQUE'!$B206,ENTRADAS!$H$7:$H$1000)</f>
        <v>0</v>
      </c>
      <c r="J206" s="149">
        <f>'CONT. ESTOQUE'!$H206-'CONT. ESTOQUE'!$I206</f>
        <v>0</v>
      </c>
    </row>
    <row r="207" ht="15.75" customHeight="1">
      <c r="B207" s="146" t="str">
        <f>PROD!B207</f>
        <v/>
      </c>
      <c r="C207" s="147" t="str">
        <f>IF('CONT. ESTOQUE'!$B207&lt;&gt;"",SUMIF(ENTRADAS!$C$7:$C$1000,'CONT. ESTOQUE'!$B207,ENTRADAS!$E$7:$E$1000),"")</f>
        <v/>
      </c>
      <c r="D207" s="147" t="str">
        <f>IF('CONT. ESTOQUE'!$B207&lt;&gt;"",SUMIF('SAÍDAS'!$C$7:$C$300,'CONT. ESTOQUE'!$B207,'SAÍDAS'!$H$7:$H$300),"")</f>
        <v/>
      </c>
      <c r="E207" s="147">
        <f>IFERROR('CONT. ESTOQUE'!$C207-'CONT. ESTOQUE'!$D207,"")</f>
        <v>0</v>
      </c>
      <c r="F207" s="147" t="str">
        <f>IFERROR(VLOOKUP('CONT. ESTOQUE'!$B207,PROD!$B$6:$G$1000,4,0),"")</f>
        <v/>
      </c>
      <c r="G207" s="147" t="str">
        <f>IF('CONT. ESTOQUE'!$B207&lt;&gt;"",IF('CONT. ESTOQUE'!$E207=0,"Sem Estoque",IF('CONT. ESTOQUE'!$E207&lt;'CONT. ESTOQUE'!$F207,"Estoque Perigoso","Estoque Confortável")),"")</f>
        <v/>
      </c>
      <c r="H207" s="148">
        <f>SUMIF('SAÍDAS'!$C$7:$C$300,'CONT. ESTOQUE'!$B207,'SAÍDAS'!$J$7:$J$300)</f>
        <v>0</v>
      </c>
      <c r="I207" s="148">
        <f>SUMIF(ENTRADAS!$C$8:$C$1000,'CONT. ESTOQUE'!$B207,ENTRADAS!$H$7:$H$1000)</f>
        <v>0</v>
      </c>
      <c r="J207" s="149">
        <f>'CONT. ESTOQUE'!$H207-'CONT. ESTOQUE'!$I207</f>
        <v>0</v>
      </c>
    </row>
    <row r="208" ht="15.75" customHeight="1">
      <c r="B208" s="146" t="str">
        <f>PROD!B208</f>
        <v/>
      </c>
      <c r="C208" s="147" t="str">
        <f>IF('CONT. ESTOQUE'!$B208&lt;&gt;"",SUMIF(ENTRADAS!$C$7:$C$1000,'CONT. ESTOQUE'!$B208,ENTRADAS!$E$7:$E$1000),"")</f>
        <v/>
      </c>
      <c r="D208" s="147" t="str">
        <f>IF('CONT. ESTOQUE'!$B208&lt;&gt;"",SUMIF('SAÍDAS'!$C$7:$C$300,'CONT. ESTOQUE'!$B208,'SAÍDAS'!$H$7:$H$300),"")</f>
        <v/>
      </c>
      <c r="E208" s="147">
        <f>IFERROR('CONT. ESTOQUE'!$C208-'CONT. ESTOQUE'!$D208,"")</f>
        <v>0</v>
      </c>
      <c r="F208" s="147" t="str">
        <f>IFERROR(VLOOKUP('CONT. ESTOQUE'!$B208,PROD!$B$6:$G$1000,4,0),"")</f>
        <v/>
      </c>
      <c r="G208" s="147" t="str">
        <f>IF('CONT. ESTOQUE'!$B208&lt;&gt;"",IF('CONT. ESTOQUE'!$E208=0,"Sem Estoque",IF('CONT. ESTOQUE'!$E208&lt;'CONT. ESTOQUE'!$F208,"Estoque Perigoso","Estoque Confortável")),"")</f>
        <v/>
      </c>
      <c r="H208" s="148">
        <f>SUMIF('SAÍDAS'!$C$7:$C$300,'CONT. ESTOQUE'!$B208,'SAÍDAS'!$J$7:$J$300)</f>
        <v>0</v>
      </c>
      <c r="I208" s="148">
        <f>SUMIF(ENTRADAS!$C$8:$C$1000,'CONT. ESTOQUE'!$B208,ENTRADAS!$H$7:$H$1000)</f>
        <v>0</v>
      </c>
      <c r="J208" s="149">
        <f>'CONT. ESTOQUE'!$H208-'CONT. ESTOQUE'!$I208</f>
        <v>0</v>
      </c>
    </row>
    <row r="209" ht="15.75" customHeight="1">
      <c r="B209" s="146" t="str">
        <f>PROD!B209</f>
        <v/>
      </c>
      <c r="C209" s="147" t="str">
        <f>IF('CONT. ESTOQUE'!$B209&lt;&gt;"",SUMIF(ENTRADAS!$C$7:$C$1000,'CONT. ESTOQUE'!$B209,ENTRADAS!$E$7:$E$1000),"")</f>
        <v/>
      </c>
      <c r="D209" s="147" t="str">
        <f>IF('CONT. ESTOQUE'!$B209&lt;&gt;"",SUMIF('SAÍDAS'!$C$7:$C$300,'CONT. ESTOQUE'!$B209,'SAÍDAS'!$H$7:$H$300),"")</f>
        <v/>
      </c>
      <c r="E209" s="147">
        <f>IFERROR('CONT. ESTOQUE'!$C209-'CONT. ESTOQUE'!$D209,"")</f>
        <v>0</v>
      </c>
      <c r="F209" s="147" t="str">
        <f>IFERROR(VLOOKUP('CONT. ESTOQUE'!$B209,PROD!$B$6:$G$1000,4,0),"")</f>
        <v/>
      </c>
      <c r="G209" s="147" t="str">
        <f>IF('CONT. ESTOQUE'!$B209&lt;&gt;"",IF('CONT. ESTOQUE'!$E209=0,"Sem Estoque",IF('CONT. ESTOQUE'!$E209&lt;'CONT. ESTOQUE'!$F209,"Estoque Perigoso","Estoque Confortável")),"")</f>
        <v/>
      </c>
      <c r="H209" s="148">
        <f>SUMIF('SAÍDAS'!$C$7:$C$300,'CONT. ESTOQUE'!$B209,'SAÍDAS'!$J$7:$J$300)</f>
        <v>0</v>
      </c>
      <c r="I209" s="148">
        <f>SUMIF(ENTRADAS!$C$8:$C$1000,'CONT. ESTOQUE'!$B209,ENTRADAS!$H$7:$H$1000)</f>
        <v>0</v>
      </c>
      <c r="J209" s="149">
        <f>'CONT. ESTOQUE'!$H209-'CONT. ESTOQUE'!$I209</f>
        <v>0</v>
      </c>
    </row>
    <row r="210" ht="15.75" customHeight="1">
      <c r="B210" s="146" t="str">
        <f>PROD!B210</f>
        <v/>
      </c>
      <c r="C210" s="147" t="str">
        <f>IF('CONT. ESTOQUE'!$B210&lt;&gt;"",SUMIF(ENTRADAS!$C$7:$C$1000,'CONT. ESTOQUE'!$B210,ENTRADAS!$E$7:$E$1000),"")</f>
        <v/>
      </c>
      <c r="D210" s="147" t="str">
        <f>IF('CONT. ESTOQUE'!$B210&lt;&gt;"",SUMIF('SAÍDAS'!$C$7:$C$300,'CONT. ESTOQUE'!$B210,'SAÍDAS'!$H$7:$H$300),"")</f>
        <v/>
      </c>
      <c r="E210" s="147">
        <f>IFERROR('CONT. ESTOQUE'!$C210-'CONT. ESTOQUE'!$D210,"")</f>
        <v>0</v>
      </c>
      <c r="F210" s="147" t="str">
        <f>IFERROR(VLOOKUP('CONT. ESTOQUE'!$B210,PROD!$B$6:$G$1000,4,0),"")</f>
        <v/>
      </c>
      <c r="G210" s="147" t="str">
        <f>IF('CONT. ESTOQUE'!$B210&lt;&gt;"",IF('CONT. ESTOQUE'!$E210=0,"Sem Estoque",IF('CONT. ESTOQUE'!$E210&lt;'CONT. ESTOQUE'!$F210,"Estoque Perigoso","Estoque Confortável")),"")</f>
        <v/>
      </c>
      <c r="H210" s="148">
        <f>SUMIF('SAÍDAS'!$C$7:$C$300,'CONT. ESTOQUE'!$B210,'SAÍDAS'!$J$7:$J$300)</f>
        <v>0</v>
      </c>
      <c r="I210" s="148">
        <f>SUMIF(ENTRADAS!$C$8:$C$1000,'CONT. ESTOQUE'!$B210,ENTRADAS!$H$7:$H$1000)</f>
        <v>0</v>
      </c>
      <c r="J210" s="149">
        <f>'CONT. ESTOQUE'!$H210-'CONT. ESTOQUE'!$I210</f>
        <v>0</v>
      </c>
    </row>
    <row r="211" ht="15.75" customHeight="1">
      <c r="B211" s="146" t="str">
        <f>PROD!B211</f>
        <v/>
      </c>
      <c r="C211" s="147" t="str">
        <f>IF('CONT. ESTOQUE'!$B211&lt;&gt;"",SUMIF(ENTRADAS!$C$7:$C$1000,'CONT. ESTOQUE'!$B211,ENTRADAS!$E$7:$E$1000),"")</f>
        <v/>
      </c>
      <c r="D211" s="147" t="str">
        <f>IF('CONT. ESTOQUE'!$B211&lt;&gt;"",SUMIF('SAÍDAS'!$C$7:$C$300,'CONT. ESTOQUE'!$B211,'SAÍDAS'!$H$7:$H$300),"")</f>
        <v/>
      </c>
      <c r="E211" s="147">
        <f>IFERROR('CONT. ESTOQUE'!$C211-'CONT. ESTOQUE'!$D211,"")</f>
        <v>0</v>
      </c>
      <c r="F211" s="147" t="str">
        <f>IFERROR(VLOOKUP('CONT. ESTOQUE'!$B211,PROD!$B$6:$G$1000,4,0),"")</f>
        <v/>
      </c>
      <c r="G211" s="147" t="str">
        <f>IF('CONT. ESTOQUE'!$B211&lt;&gt;"",IF('CONT. ESTOQUE'!$E211=0,"Sem Estoque",IF('CONT. ESTOQUE'!$E211&lt;'CONT. ESTOQUE'!$F211,"Estoque Perigoso","Estoque Confortável")),"")</f>
        <v/>
      </c>
      <c r="H211" s="148">
        <f>SUMIF('SAÍDAS'!$C$7:$C$300,'CONT. ESTOQUE'!$B211,'SAÍDAS'!$J$7:$J$300)</f>
        <v>0</v>
      </c>
      <c r="I211" s="148">
        <f>SUMIF(ENTRADAS!$C$8:$C$1000,'CONT. ESTOQUE'!$B211,ENTRADAS!$H$7:$H$1000)</f>
        <v>0</v>
      </c>
      <c r="J211" s="149">
        <f>'CONT. ESTOQUE'!$H211-'CONT. ESTOQUE'!$I211</f>
        <v>0</v>
      </c>
    </row>
    <row r="212" ht="15.75" customHeight="1">
      <c r="B212" s="146" t="str">
        <f>PROD!B212</f>
        <v/>
      </c>
      <c r="C212" s="147" t="str">
        <f>IF('CONT. ESTOQUE'!$B212&lt;&gt;"",SUMIF(ENTRADAS!$C$7:$C$1000,'CONT. ESTOQUE'!$B212,ENTRADAS!$E$7:$E$1000),"")</f>
        <v/>
      </c>
      <c r="D212" s="147" t="str">
        <f>IF('CONT. ESTOQUE'!$B212&lt;&gt;"",SUMIF('SAÍDAS'!$C$7:$C$300,'CONT. ESTOQUE'!$B212,'SAÍDAS'!$H$7:$H$300),"")</f>
        <v/>
      </c>
      <c r="E212" s="147">
        <f>IFERROR('CONT. ESTOQUE'!$C212-'CONT. ESTOQUE'!$D212,"")</f>
        <v>0</v>
      </c>
      <c r="F212" s="147" t="str">
        <f>IFERROR(VLOOKUP('CONT. ESTOQUE'!$B212,PROD!$B$6:$G$1000,4,0),"")</f>
        <v/>
      </c>
      <c r="G212" s="147" t="str">
        <f>IF('CONT. ESTOQUE'!$B212&lt;&gt;"",IF('CONT. ESTOQUE'!$E212=0,"Sem Estoque",IF('CONT. ESTOQUE'!$E212&lt;'CONT. ESTOQUE'!$F212,"Estoque Perigoso","Estoque Confortável")),"")</f>
        <v/>
      </c>
      <c r="H212" s="148">
        <f>SUMIF('SAÍDAS'!$C$7:$C$300,'CONT. ESTOQUE'!$B212,'SAÍDAS'!$J$7:$J$300)</f>
        <v>0</v>
      </c>
      <c r="I212" s="148">
        <f>SUMIF(ENTRADAS!$C$8:$C$1000,'CONT. ESTOQUE'!$B212,ENTRADAS!$H$7:$H$1000)</f>
        <v>0</v>
      </c>
      <c r="J212" s="149">
        <f>'CONT. ESTOQUE'!$H212-'CONT. ESTOQUE'!$I212</f>
        <v>0</v>
      </c>
    </row>
    <row r="213" ht="15.75" customHeight="1">
      <c r="B213" s="146" t="str">
        <f>PROD!B213</f>
        <v/>
      </c>
      <c r="C213" s="147" t="str">
        <f>IF('CONT. ESTOQUE'!$B213&lt;&gt;"",SUMIF(ENTRADAS!$C$7:$C$1000,'CONT. ESTOQUE'!$B213,ENTRADAS!$E$7:$E$1000),"")</f>
        <v/>
      </c>
      <c r="D213" s="147" t="str">
        <f>IF('CONT. ESTOQUE'!$B213&lt;&gt;"",SUMIF('SAÍDAS'!$C$7:$C$300,'CONT. ESTOQUE'!$B213,'SAÍDAS'!$H$7:$H$300),"")</f>
        <v/>
      </c>
      <c r="E213" s="147">
        <f>IFERROR('CONT. ESTOQUE'!$C213-'CONT. ESTOQUE'!$D213,"")</f>
        <v>0</v>
      </c>
      <c r="F213" s="147" t="str">
        <f>IFERROR(VLOOKUP('CONT. ESTOQUE'!$B213,PROD!$B$6:$G$1000,4,0),"")</f>
        <v/>
      </c>
      <c r="G213" s="147" t="str">
        <f>IF('CONT. ESTOQUE'!$B213&lt;&gt;"",IF('CONT. ESTOQUE'!$E213=0,"Sem Estoque",IF('CONT. ESTOQUE'!$E213&lt;'CONT. ESTOQUE'!$F213,"Estoque Perigoso","Estoque Confortável")),"")</f>
        <v/>
      </c>
      <c r="H213" s="148">
        <f>SUMIF('SAÍDAS'!$C$7:$C$300,'CONT. ESTOQUE'!$B213,'SAÍDAS'!$J$7:$J$300)</f>
        <v>0</v>
      </c>
      <c r="I213" s="148">
        <f>SUMIF(ENTRADAS!$C$8:$C$1000,'CONT. ESTOQUE'!$B213,ENTRADAS!$H$7:$H$1000)</f>
        <v>0</v>
      </c>
      <c r="J213" s="149">
        <f>'CONT. ESTOQUE'!$H213-'CONT. ESTOQUE'!$I213</f>
        <v>0</v>
      </c>
    </row>
    <row r="214" ht="15.75" customHeight="1">
      <c r="B214" s="146" t="str">
        <f>PROD!B214</f>
        <v/>
      </c>
      <c r="C214" s="147" t="str">
        <f>IF('CONT. ESTOQUE'!$B214&lt;&gt;"",SUMIF(ENTRADAS!$C$7:$C$1000,'CONT. ESTOQUE'!$B214,ENTRADAS!$E$7:$E$1000),"")</f>
        <v/>
      </c>
      <c r="D214" s="147" t="str">
        <f>IF('CONT. ESTOQUE'!$B214&lt;&gt;"",SUMIF('SAÍDAS'!$C$7:$C$300,'CONT. ESTOQUE'!$B214,'SAÍDAS'!$H$7:$H$300),"")</f>
        <v/>
      </c>
      <c r="E214" s="147">
        <f>IFERROR('CONT. ESTOQUE'!$C214-'CONT. ESTOQUE'!$D214,"")</f>
        <v>0</v>
      </c>
      <c r="F214" s="147" t="str">
        <f>IFERROR(VLOOKUP('CONT. ESTOQUE'!$B214,PROD!$B$6:$G$1000,4,0),"")</f>
        <v/>
      </c>
      <c r="G214" s="147" t="str">
        <f>IF('CONT. ESTOQUE'!$B214&lt;&gt;"",IF('CONT. ESTOQUE'!$E214=0,"Sem Estoque",IF('CONT. ESTOQUE'!$E214&lt;'CONT. ESTOQUE'!$F214,"Estoque Perigoso","Estoque Confortável")),"")</f>
        <v/>
      </c>
      <c r="H214" s="148">
        <f>SUMIF('SAÍDAS'!$C$7:$C$300,'CONT. ESTOQUE'!$B214,'SAÍDAS'!$J$7:$J$300)</f>
        <v>0</v>
      </c>
      <c r="I214" s="148">
        <f>SUMIF(ENTRADAS!$C$8:$C$1000,'CONT. ESTOQUE'!$B214,ENTRADAS!$H$7:$H$1000)</f>
        <v>0</v>
      </c>
      <c r="J214" s="149">
        <f>'CONT. ESTOQUE'!$H214-'CONT. ESTOQUE'!$I214</f>
        <v>0</v>
      </c>
    </row>
    <row r="215" ht="15.75" customHeight="1">
      <c r="B215" s="146" t="str">
        <f>PROD!B215</f>
        <v/>
      </c>
      <c r="C215" s="147" t="str">
        <f>IF('CONT. ESTOQUE'!$B215&lt;&gt;"",SUMIF(ENTRADAS!$C$7:$C$1000,'CONT. ESTOQUE'!$B215,ENTRADAS!$E$7:$E$1000),"")</f>
        <v/>
      </c>
      <c r="D215" s="147" t="str">
        <f>IF('CONT. ESTOQUE'!$B215&lt;&gt;"",SUMIF('SAÍDAS'!$C$7:$C$300,'CONT. ESTOQUE'!$B215,'SAÍDAS'!$H$7:$H$300),"")</f>
        <v/>
      </c>
      <c r="E215" s="147">
        <f>IFERROR('CONT. ESTOQUE'!$C215-'CONT. ESTOQUE'!$D215,"")</f>
        <v>0</v>
      </c>
      <c r="F215" s="147" t="str">
        <f>IFERROR(VLOOKUP('CONT. ESTOQUE'!$B215,PROD!$B$6:$G$1000,4,0),"")</f>
        <v/>
      </c>
      <c r="G215" s="147" t="str">
        <f>IF('CONT. ESTOQUE'!$B215&lt;&gt;"",IF('CONT. ESTOQUE'!$E215=0,"Sem Estoque",IF('CONT. ESTOQUE'!$E215&lt;'CONT. ESTOQUE'!$F215,"Estoque Perigoso","Estoque Confortável")),"")</f>
        <v/>
      </c>
      <c r="H215" s="148">
        <f>SUMIF('SAÍDAS'!$C$7:$C$300,'CONT. ESTOQUE'!$B215,'SAÍDAS'!$J$7:$J$300)</f>
        <v>0</v>
      </c>
      <c r="I215" s="148">
        <f>SUMIF(ENTRADAS!$C$8:$C$1000,'CONT. ESTOQUE'!$B215,ENTRADAS!$H$7:$H$1000)</f>
        <v>0</v>
      </c>
      <c r="J215" s="149">
        <f>'CONT. ESTOQUE'!$H215-'CONT. ESTOQUE'!$I215</f>
        <v>0</v>
      </c>
    </row>
    <row r="216" ht="15.75" customHeight="1">
      <c r="B216" s="146" t="str">
        <f>PROD!B216</f>
        <v/>
      </c>
      <c r="C216" s="147" t="str">
        <f>IF('CONT. ESTOQUE'!$B216&lt;&gt;"",SUMIF(ENTRADAS!$C$7:$C$1000,'CONT. ESTOQUE'!$B216,ENTRADAS!$E$7:$E$1000),"")</f>
        <v/>
      </c>
      <c r="D216" s="147" t="str">
        <f>IF('CONT. ESTOQUE'!$B216&lt;&gt;"",SUMIF('SAÍDAS'!$C$7:$C$300,'CONT. ESTOQUE'!$B216,'SAÍDAS'!$H$7:$H$300),"")</f>
        <v/>
      </c>
      <c r="E216" s="147">
        <f>IFERROR('CONT. ESTOQUE'!$C216-'CONT. ESTOQUE'!$D216,"")</f>
        <v>0</v>
      </c>
      <c r="F216" s="147" t="str">
        <f>IFERROR(VLOOKUP('CONT. ESTOQUE'!$B216,PROD!$B$6:$G$1000,4,0),"")</f>
        <v/>
      </c>
      <c r="G216" s="147" t="str">
        <f>IF('CONT. ESTOQUE'!$B216&lt;&gt;"",IF('CONT. ESTOQUE'!$E216=0,"Sem Estoque",IF('CONT. ESTOQUE'!$E216&lt;'CONT. ESTOQUE'!$F216,"Estoque Perigoso","Estoque Confortável")),"")</f>
        <v/>
      </c>
      <c r="H216" s="148">
        <f>SUMIF('SAÍDAS'!$C$7:$C$300,'CONT. ESTOQUE'!$B216,'SAÍDAS'!$J$7:$J$300)</f>
        <v>0</v>
      </c>
      <c r="I216" s="148">
        <f>SUMIF(ENTRADAS!$C$8:$C$1000,'CONT. ESTOQUE'!$B216,ENTRADAS!$H$7:$H$1000)</f>
        <v>0</v>
      </c>
      <c r="J216" s="149">
        <f>'CONT. ESTOQUE'!$H216-'CONT. ESTOQUE'!$I216</f>
        <v>0</v>
      </c>
    </row>
    <row r="217" ht="15.75" customHeight="1">
      <c r="B217" s="146" t="str">
        <f>PROD!B217</f>
        <v/>
      </c>
      <c r="C217" s="147" t="str">
        <f>IF('CONT. ESTOQUE'!$B217&lt;&gt;"",SUMIF(ENTRADAS!$C$7:$C$1000,'CONT. ESTOQUE'!$B217,ENTRADAS!$E$7:$E$1000),"")</f>
        <v/>
      </c>
      <c r="D217" s="147" t="str">
        <f>IF('CONT. ESTOQUE'!$B217&lt;&gt;"",SUMIF('SAÍDAS'!$C$7:$C$300,'CONT. ESTOQUE'!$B217,'SAÍDAS'!$H$7:$H$300),"")</f>
        <v/>
      </c>
      <c r="E217" s="147">
        <f>IFERROR('CONT. ESTOQUE'!$C217-'CONT. ESTOQUE'!$D217,"")</f>
        <v>0</v>
      </c>
      <c r="F217" s="147" t="str">
        <f>IFERROR(VLOOKUP('CONT. ESTOQUE'!$B217,PROD!$B$6:$G$1000,4,0),"")</f>
        <v/>
      </c>
      <c r="G217" s="147" t="str">
        <f>IF('CONT. ESTOQUE'!$B217&lt;&gt;"",IF('CONT. ESTOQUE'!$E217=0,"Sem Estoque",IF('CONT. ESTOQUE'!$E217&lt;'CONT. ESTOQUE'!$F217,"Estoque Perigoso","Estoque Confortável")),"")</f>
        <v/>
      </c>
      <c r="H217" s="148">
        <f>SUMIF('SAÍDAS'!$C$7:$C$300,'CONT. ESTOQUE'!$B217,'SAÍDAS'!$J$7:$J$300)</f>
        <v>0</v>
      </c>
      <c r="I217" s="148">
        <f>SUMIF(ENTRADAS!$C$8:$C$1000,'CONT. ESTOQUE'!$B217,ENTRADAS!$H$7:$H$1000)</f>
        <v>0</v>
      </c>
      <c r="J217" s="149">
        <f>'CONT. ESTOQUE'!$H217-'CONT. ESTOQUE'!$I217</f>
        <v>0</v>
      </c>
    </row>
    <row r="218" ht="15.75" customHeight="1">
      <c r="B218" s="146" t="str">
        <f>PROD!B218</f>
        <v/>
      </c>
      <c r="C218" s="147" t="str">
        <f>IF('CONT. ESTOQUE'!$B218&lt;&gt;"",SUMIF(ENTRADAS!$C$7:$C$1000,'CONT. ESTOQUE'!$B218,ENTRADAS!$E$7:$E$1000),"")</f>
        <v/>
      </c>
      <c r="D218" s="147" t="str">
        <f>IF('CONT. ESTOQUE'!$B218&lt;&gt;"",SUMIF('SAÍDAS'!$C$7:$C$300,'CONT. ESTOQUE'!$B218,'SAÍDAS'!$H$7:$H$300),"")</f>
        <v/>
      </c>
      <c r="E218" s="147">
        <f>IFERROR('CONT. ESTOQUE'!$C218-'CONT. ESTOQUE'!$D218,"")</f>
        <v>0</v>
      </c>
      <c r="F218" s="147" t="str">
        <f>IFERROR(VLOOKUP('CONT. ESTOQUE'!$B218,PROD!$B$6:$G$1000,4,0),"")</f>
        <v/>
      </c>
      <c r="G218" s="147" t="str">
        <f>IF('CONT. ESTOQUE'!$B218&lt;&gt;"",IF('CONT. ESTOQUE'!$E218=0,"Sem Estoque",IF('CONT. ESTOQUE'!$E218&lt;'CONT. ESTOQUE'!$F218,"Estoque Perigoso","Estoque Confortável")),"")</f>
        <v/>
      </c>
      <c r="H218" s="148">
        <f>SUMIF('SAÍDAS'!$C$7:$C$300,'CONT. ESTOQUE'!$B218,'SAÍDAS'!$J$7:$J$300)</f>
        <v>0</v>
      </c>
      <c r="I218" s="148">
        <f>SUMIF(ENTRADAS!$C$8:$C$1000,'CONT. ESTOQUE'!$B218,ENTRADAS!$H$7:$H$1000)</f>
        <v>0</v>
      </c>
      <c r="J218" s="149">
        <f>'CONT. ESTOQUE'!$H218-'CONT. ESTOQUE'!$I218</f>
        <v>0</v>
      </c>
    </row>
    <row r="219" ht="15.75" customHeight="1">
      <c r="B219" s="146" t="str">
        <f>PROD!B219</f>
        <v/>
      </c>
      <c r="C219" s="147" t="str">
        <f>IF('CONT. ESTOQUE'!$B219&lt;&gt;"",SUMIF(ENTRADAS!$C$7:$C$1000,'CONT. ESTOQUE'!$B219,ENTRADAS!$E$7:$E$1000),"")</f>
        <v/>
      </c>
      <c r="D219" s="147" t="str">
        <f>IF('CONT. ESTOQUE'!$B219&lt;&gt;"",SUMIF('SAÍDAS'!$C$7:$C$300,'CONT. ESTOQUE'!$B219,'SAÍDAS'!$H$7:$H$300),"")</f>
        <v/>
      </c>
      <c r="E219" s="147">
        <f>IFERROR('CONT. ESTOQUE'!$C219-'CONT. ESTOQUE'!$D219,"")</f>
        <v>0</v>
      </c>
      <c r="F219" s="147" t="str">
        <f>IFERROR(VLOOKUP('CONT. ESTOQUE'!$B219,PROD!$B$6:$G$1000,4,0),"")</f>
        <v/>
      </c>
      <c r="G219" s="147" t="str">
        <f>IF('CONT. ESTOQUE'!$B219&lt;&gt;"",IF('CONT. ESTOQUE'!$E219=0,"Sem Estoque",IF('CONT. ESTOQUE'!$E219&lt;'CONT. ESTOQUE'!$F219,"Estoque Perigoso","Estoque Confortável")),"")</f>
        <v/>
      </c>
      <c r="H219" s="148">
        <f>SUMIF('SAÍDAS'!$C$7:$C$300,'CONT. ESTOQUE'!$B219,'SAÍDAS'!$J$7:$J$300)</f>
        <v>0</v>
      </c>
      <c r="I219" s="148">
        <f>SUMIF(ENTRADAS!$C$8:$C$1000,'CONT. ESTOQUE'!$B219,ENTRADAS!$H$7:$H$1000)</f>
        <v>0</v>
      </c>
      <c r="J219" s="149">
        <f>'CONT. ESTOQUE'!$H219-'CONT. ESTOQUE'!$I219</f>
        <v>0</v>
      </c>
    </row>
    <row r="220" ht="15.75" customHeight="1">
      <c r="B220" s="146" t="str">
        <f>PROD!B220</f>
        <v/>
      </c>
      <c r="C220" s="147" t="str">
        <f>IF('CONT. ESTOQUE'!$B220&lt;&gt;"",SUMIF(ENTRADAS!$C$7:$C$1000,'CONT. ESTOQUE'!$B220,ENTRADAS!$E$7:$E$1000),"")</f>
        <v/>
      </c>
      <c r="D220" s="147" t="str">
        <f>IF('CONT. ESTOQUE'!$B220&lt;&gt;"",SUMIF('SAÍDAS'!$C$7:$C$300,'CONT. ESTOQUE'!$B220,'SAÍDAS'!$H$7:$H$300),"")</f>
        <v/>
      </c>
      <c r="E220" s="147">
        <f>IFERROR('CONT. ESTOQUE'!$C220-'CONT. ESTOQUE'!$D220,"")</f>
        <v>0</v>
      </c>
      <c r="F220" s="147" t="str">
        <f>IFERROR(VLOOKUP('CONT. ESTOQUE'!$B220,PROD!$B$6:$G$1000,4,0),"")</f>
        <v/>
      </c>
      <c r="G220" s="147" t="str">
        <f>IF('CONT. ESTOQUE'!$B220&lt;&gt;"",IF('CONT. ESTOQUE'!$E220=0,"Sem Estoque",IF('CONT. ESTOQUE'!$E220&lt;'CONT. ESTOQUE'!$F220,"Estoque Perigoso","Estoque Confortável")),"")</f>
        <v/>
      </c>
      <c r="H220" s="148">
        <f>SUMIF('SAÍDAS'!$C$7:$C$300,'CONT. ESTOQUE'!$B220,'SAÍDAS'!$J$7:$J$300)</f>
        <v>0</v>
      </c>
      <c r="I220" s="148">
        <f>SUMIF(ENTRADAS!$C$8:$C$1000,'CONT. ESTOQUE'!$B220,ENTRADAS!$H$7:$H$1000)</f>
        <v>0</v>
      </c>
      <c r="J220" s="149">
        <f>'CONT. ESTOQUE'!$H220-'CONT. ESTOQUE'!$I220</f>
        <v>0</v>
      </c>
    </row>
    <row r="221" ht="15.75" customHeight="1">
      <c r="B221" s="146" t="str">
        <f>PROD!B221</f>
        <v/>
      </c>
      <c r="C221" s="147" t="str">
        <f>IF('CONT. ESTOQUE'!$B221&lt;&gt;"",SUMIF(ENTRADAS!$C$7:$C$1000,'CONT. ESTOQUE'!$B221,ENTRADAS!$E$7:$E$1000),"")</f>
        <v/>
      </c>
      <c r="D221" s="147" t="str">
        <f>IF('CONT. ESTOQUE'!$B221&lt;&gt;"",SUMIF('SAÍDAS'!$C$7:$C$300,'CONT. ESTOQUE'!$B221,'SAÍDAS'!$H$7:$H$300),"")</f>
        <v/>
      </c>
      <c r="E221" s="147">
        <f>IFERROR('CONT. ESTOQUE'!$C221-'CONT. ESTOQUE'!$D221,"")</f>
        <v>0</v>
      </c>
      <c r="F221" s="147" t="str">
        <f>IFERROR(VLOOKUP('CONT. ESTOQUE'!$B221,PROD!$B$6:$G$1000,4,0),"")</f>
        <v/>
      </c>
      <c r="G221" s="147" t="str">
        <f>IF('CONT. ESTOQUE'!$B221&lt;&gt;"",IF('CONT. ESTOQUE'!$E221=0,"Sem Estoque",IF('CONT. ESTOQUE'!$E221&lt;'CONT. ESTOQUE'!$F221,"Estoque Perigoso","Estoque Confortável")),"")</f>
        <v/>
      </c>
      <c r="H221" s="148">
        <f>SUMIF('SAÍDAS'!$C$7:$C$300,'CONT. ESTOQUE'!$B221,'SAÍDAS'!$J$7:$J$300)</f>
        <v>0</v>
      </c>
      <c r="I221" s="148">
        <f>SUMIF(ENTRADAS!$C$8:$C$1000,'CONT. ESTOQUE'!$B221,ENTRADAS!$H$7:$H$1000)</f>
        <v>0</v>
      </c>
      <c r="J221" s="149">
        <f>'CONT. ESTOQUE'!$H221-'CONT. ESTOQUE'!$I221</f>
        <v>0</v>
      </c>
    </row>
    <row r="222" ht="15.75" customHeight="1">
      <c r="B222" s="146" t="str">
        <f>PROD!B222</f>
        <v/>
      </c>
      <c r="C222" s="147" t="str">
        <f>IF('CONT. ESTOQUE'!$B222&lt;&gt;"",SUMIF(ENTRADAS!$C$7:$C$1000,'CONT. ESTOQUE'!$B222,ENTRADAS!$E$7:$E$1000),"")</f>
        <v/>
      </c>
      <c r="D222" s="147" t="str">
        <f>IF('CONT. ESTOQUE'!$B222&lt;&gt;"",SUMIF('SAÍDAS'!$C$7:$C$300,'CONT. ESTOQUE'!$B222,'SAÍDAS'!$H$7:$H$300),"")</f>
        <v/>
      </c>
      <c r="E222" s="147">
        <f>IFERROR('CONT. ESTOQUE'!$C222-'CONT. ESTOQUE'!$D222,"")</f>
        <v>0</v>
      </c>
      <c r="F222" s="147" t="str">
        <f>IFERROR(VLOOKUP('CONT. ESTOQUE'!$B222,PROD!$B$6:$G$1000,4,0),"")</f>
        <v/>
      </c>
      <c r="G222" s="147" t="str">
        <f>IF('CONT. ESTOQUE'!$B222&lt;&gt;"",IF('CONT. ESTOQUE'!$E222=0,"Sem Estoque",IF('CONT. ESTOQUE'!$E222&lt;'CONT. ESTOQUE'!$F222,"Estoque Perigoso","Estoque Confortável")),"")</f>
        <v/>
      </c>
      <c r="H222" s="148">
        <f>SUMIF('SAÍDAS'!$C$7:$C$300,'CONT. ESTOQUE'!$B222,'SAÍDAS'!$J$7:$J$300)</f>
        <v>0</v>
      </c>
      <c r="I222" s="148">
        <f>SUMIF(ENTRADAS!$C$8:$C$1000,'CONT. ESTOQUE'!$B222,ENTRADAS!$H$7:$H$1000)</f>
        <v>0</v>
      </c>
      <c r="J222" s="149">
        <f>'CONT. ESTOQUE'!$H222-'CONT. ESTOQUE'!$I222</f>
        <v>0</v>
      </c>
    </row>
    <row r="223" ht="15.75" customHeight="1">
      <c r="B223" s="146" t="str">
        <f>PROD!B223</f>
        <v/>
      </c>
      <c r="C223" s="147" t="str">
        <f>IF('CONT. ESTOQUE'!$B223&lt;&gt;"",SUMIF(ENTRADAS!$C$7:$C$1000,'CONT. ESTOQUE'!$B223,ENTRADAS!$E$7:$E$1000),"")</f>
        <v/>
      </c>
      <c r="D223" s="147" t="str">
        <f>IF('CONT. ESTOQUE'!$B223&lt;&gt;"",SUMIF('SAÍDAS'!$C$7:$C$300,'CONT. ESTOQUE'!$B223,'SAÍDAS'!$H$7:$H$300),"")</f>
        <v/>
      </c>
      <c r="E223" s="147">
        <f>IFERROR('CONT. ESTOQUE'!$C223-'CONT. ESTOQUE'!$D223,"")</f>
        <v>0</v>
      </c>
      <c r="F223" s="147" t="str">
        <f>IFERROR(VLOOKUP('CONT. ESTOQUE'!$B223,PROD!$B$6:$G$1000,4,0),"")</f>
        <v/>
      </c>
      <c r="G223" s="147" t="str">
        <f>IF('CONT. ESTOQUE'!$B223&lt;&gt;"",IF('CONT. ESTOQUE'!$E223=0,"Sem Estoque",IF('CONT. ESTOQUE'!$E223&lt;'CONT. ESTOQUE'!$F223,"Estoque Perigoso","Estoque Confortável")),"")</f>
        <v/>
      </c>
      <c r="H223" s="148">
        <f>SUMIF('SAÍDAS'!$C$7:$C$300,'CONT. ESTOQUE'!$B223,'SAÍDAS'!$J$7:$J$300)</f>
        <v>0</v>
      </c>
      <c r="I223" s="148">
        <f>SUMIF(ENTRADAS!$C$8:$C$1000,'CONT. ESTOQUE'!$B223,ENTRADAS!$H$7:$H$1000)</f>
        <v>0</v>
      </c>
      <c r="J223" s="149">
        <f>'CONT. ESTOQUE'!$H223-'CONT. ESTOQUE'!$I223</f>
        <v>0</v>
      </c>
    </row>
    <row r="224" ht="15.75" customHeight="1">
      <c r="B224" s="146" t="str">
        <f>PROD!B224</f>
        <v/>
      </c>
      <c r="C224" s="147" t="str">
        <f>IF('CONT. ESTOQUE'!$B224&lt;&gt;"",SUMIF(ENTRADAS!$C$7:$C$1000,'CONT. ESTOQUE'!$B224,ENTRADAS!$E$7:$E$1000),"")</f>
        <v/>
      </c>
      <c r="D224" s="147" t="str">
        <f>IF('CONT. ESTOQUE'!$B224&lt;&gt;"",SUMIF('SAÍDAS'!$C$7:$C$300,'CONT. ESTOQUE'!$B224,'SAÍDAS'!$H$7:$H$300),"")</f>
        <v/>
      </c>
      <c r="E224" s="147">
        <f>IFERROR('CONT. ESTOQUE'!$C224-'CONT. ESTOQUE'!$D224,"")</f>
        <v>0</v>
      </c>
      <c r="F224" s="147" t="str">
        <f>IFERROR(VLOOKUP('CONT. ESTOQUE'!$B224,PROD!$B$6:$G$1000,4,0),"")</f>
        <v/>
      </c>
      <c r="G224" s="147" t="str">
        <f>IF('CONT. ESTOQUE'!$B224&lt;&gt;"",IF('CONT. ESTOQUE'!$E224=0,"Sem Estoque",IF('CONT. ESTOQUE'!$E224&lt;'CONT. ESTOQUE'!$F224,"Estoque Perigoso","Estoque Confortável")),"")</f>
        <v/>
      </c>
      <c r="H224" s="148">
        <f>SUMIF('SAÍDAS'!$C$7:$C$300,'CONT. ESTOQUE'!$B224,'SAÍDAS'!$J$7:$J$300)</f>
        <v>0</v>
      </c>
      <c r="I224" s="148">
        <f>SUMIF(ENTRADAS!$C$8:$C$1000,'CONT. ESTOQUE'!$B224,ENTRADAS!$H$7:$H$1000)</f>
        <v>0</v>
      </c>
      <c r="J224" s="149">
        <f>'CONT. ESTOQUE'!$H224-'CONT. ESTOQUE'!$I224</f>
        <v>0</v>
      </c>
    </row>
    <row r="225" ht="15.75" customHeight="1">
      <c r="B225" s="146" t="str">
        <f>PROD!B225</f>
        <v/>
      </c>
      <c r="C225" s="147" t="str">
        <f>IF('CONT. ESTOQUE'!$B225&lt;&gt;"",SUMIF(ENTRADAS!$C$7:$C$1000,'CONT. ESTOQUE'!$B225,ENTRADAS!$E$7:$E$1000),"")</f>
        <v/>
      </c>
      <c r="D225" s="147" t="str">
        <f>IF('CONT. ESTOQUE'!$B225&lt;&gt;"",SUMIF('SAÍDAS'!$C$7:$C$300,'CONT. ESTOQUE'!$B225,'SAÍDAS'!$H$7:$H$300),"")</f>
        <v/>
      </c>
      <c r="E225" s="147">
        <f>IFERROR('CONT. ESTOQUE'!$C225-'CONT. ESTOQUE'!$D225,"")</f>
        <v>0</v>
      </c>
      <c r="F225" s="147" t="str">
        <f>IFERROR(VLOOKUP('CONT. ESTOQUE'!$B225,PROD!$B$6:$G$1000,4,0),"")</f>
        <v/>
      </c>
      <c r="G225" s="147" t="str">
        <f>IF('CONT. ESTOQUE'!$B225&lt;&gt;"",IF('CONT. ESTOQUE'!$E225=0,"Sem Estoque",IF('CONT. ESTOQUE'!$E225&lt;'CONT. ESTOQUE'!$F225,"Estoque Perigoso","Estoque Confortável")),"")</f>
        <v/>
      </c>
      <c r="H225" s="148">
        <f>SUMIF('SAÍDAS'!$C$7:$C$300,'CONT. ESTOQUE'!$B225,'SAÍDAS'!$J$7:$J$300)</f>
        <v>0</v>
      </c>
      <c r="I225" s="148">
        <f>SUMIF(ENTRADAS!$C$8:$C$1000,'CONT. ESTOQUE'!$B225,ENTRADAS!$H$7:$H$1000)</f>
        <v>0</v>
      </c>
      <c r="J225" s="149">
        <f>'CONT. ESTOQUE'!$H225-'CONT. ESTOQUE'!$I225</f>
        <v>0</v>
      </c>
    </row>
    <row r="226" ht="15.75" customHeight="1">
      <c r="B226" s="146" t="str">
        <f>PROD!B226</f>
        <v/>
      </c>
      <c r="C226" s="147" t="str">
        <f>IF('CONT. ESTOQUE'!$B226&lt;&gt;"",SUMIF(ENTRADAS!$C$7:$C$1000,'CONT. ESTOQUE'!$B226,ENTRADAS!$E$7:$E$1000),"")</f>
        <v/>
      </c>
      <c r="D226" s="147" t="str">
        <f>IF('CONT. ESTOQUE'!$B226&lt;&gt;"",SUMIF('SAÍDAS'!$C$7:$C$300,'CONT. ESTOQUE'!$B226,'SAÍDAS'!$H$7:$H$300),"")</f>
        <v/>
      </c>
      <c r="E226" s="147">
        <f>IFERROR('CONT. ESTOQUE'!$C226-'CONT. ESTOQUE'!$D226,"")</f>
        <v>0</v>
      </c>
      <c r="F226" s="147" t="str">
        <f>IFERROR(VLOOKUP('CONT. ESTOQUE'!$B226,PROD!$B$6:$G$1000,4,0),"")</f>
        <v/>
      </c>
      <c r="G226" s="147" t="str">
        <f>IF('CONT. ESTOQUE'!$B226&lt;&gt;"",IF('CONT. ESTOQUE'!$E226=0,"Sem Estoque",IF('CONT. ESTOQUE'!$E226&lt;'CONT. ESTOQUE'!$F226,"Estoque Perigoso","Estoque Confortável")),"")</f>
        <v/>
      </c>
      <c r="H226" s="148">
        <f>SUMIF('SAÍDAS'!$C$7:$C$300,'CONT. ESTOQUE'!$B226,'SAÍDAS'!$J$7:$J$300)</f>
        <v>0</v>
      </c>
      <c r="I226" s="148">
        <f>SUMIF(ENTRADAS!$C$8:$C$1000,'CONT. ESTOQUE'!$B226,ENTRADAS!$H$7:$H$1000)</f>
        <v>0</v>
      </c>
      <c r="J226" s="149">
        <f>'CONT. ESTOQUE'!$H226-'CONT. ESTOQUE'!$I226</f>
        <v>0</v>
      </c>
    </row>
    <row r="227" ht="15.75" customHeight="1">
      <c r="B227" s="146" t="str">
        <f>PROD!B227</f>
        <v/>
      </c>
      <c r="C227" s="147" t="str">
        <f>IF('CONT. ESTOQUE'!$B227&lt;&gt;"",SUMIF(ENTRADAS!$C$7:$C$1000,'CONT. ESTOQUE'!$B227,ENTRADAS!$E$7:$E$1000),"")</f>
        <v/>
      </c>
      <c r="D227" s="147" t="str">
        <f>IF('CONT. ESTOQUE'!$B227&lt;&gt;"",SUMIF('SAÍDAS'!$C$7:$C$300,'CONT. ESTOQUE'!$B227,'SAÍDAS'!$H$7:$H$300),"")</f>
        <v/>
      </c>
      <c r="E227" s="147">
        <f>IFERROR('CONT. ESTOQUE'!$C227-'CONT. ESTOQUE'!$D227,"")</f>
        <v>0</v>
      </c>
      <c r="F227" s="147" t="str">
        <f>IFERROR(VLOOKUP('CONT. ESTOQUE'!$B227,PROD!$B$6:$G$1000,4,0),"")</f>
        <v/>
      </c>
      <c r="G227" s="147" t="str">
        <f>IF('CONT. ESTOQUE'!$B227&lt;&gt;"",IF('CONT. ESTOQUE'!$E227=0,"Sem Estoque",IF('CONT. ESTOQUE'!$E227&lt;'CONT. ESTOQUE'!$F227,"Estoque Perigoso","Estoque Confortável")),"")</f>
        <v/>
      </c>
      <c r="H227" s="148">
        <f>SUMIF('SAÍDAS'!$C$7:$C$300,'CONT. ESTOQUE'!$B227,'SAÍDAS'!$J$7:$J$300)</f>
        <v>0</v>
      </c>
      <c r="I227" s="148">
        <f>SUMIF(ENTRADAS!$C$8:$C$1000,'CONT. ESTOQUE'!$B227,ENTRADAS!$H$7:$H$1000)</f>
        <v>0</v>
      </c>
      <c r="J227" s="149">
        <f>'CONT. ESTOQUE'!$H227-'CONT. ESTOQUE'!$I227</f>
        <v>0</v>
      </c>
    </row>
    <row r="228" ht="15.75" customHeight="1">
      <c r="B228" s="146" t="str">
        <f>PROD!B228</f>
        <v/>
      </c>
      <c r="C228" s="147" t="str">
        <f>IF('CONT. ESTOQUE'!$B228&lt;&gt;"",SUMIF(ENTRADAS!$C$7:$C$1000,'CONT. ESTOQUE'!$B228,ENTRADAS!$E$7:$E$1000),"")</f>
        <v/>
      </c>
      <c r="D228" s="147" t="str">
        <f>IF('CONT. ESTOQUE'!$B228&lt;&gt;"",SUMIF('SAÍDAS'!$C$7:$C$300,'CONT. ESTOQUE'!$B228,'SAÍDAS'!$H$7:$H$300),"")</f>
        <v/>
      </c>
      <c r="E228" s="147">
        <f>IFERROR('CONT. ESTOQUE'!$C228-'CONT. ESTOQUE'!$D228,"")</f>
        <v>0</v>
      </c>
      <c r="F228" s="147" t="str">
        <f>IFERROR(VLOOKUP('CONT. ESTOQUE'!$B228,PROD!$B$6:$G$1000,4,0),"")</f>
        <v/>
      </c>
      <c r="G228" s="147" t="str">
        <f>IF('CONT. ESTOQUE'!$B228&lt;&gt;"",IF('CONT. ESTOQUE'!$E228=0,"Sem Estoque",IF('CONT. ESTOQUE'!$E228&lt;'CONT. ESTOQUE'!$F228,"Estoque Perigoso","Estoque Confortável")),"")</f>
        <v/>
      </c>
      <c r="H228" s="148">
        <f>SUMIF('SAÍDAS'!$C$7:$C$300,'CONT. ESTOQUE'!$B228,'SAÍDAS'!$J$7:$J$300)</f>
        <v>0</v>
      </c>
      <c r="I228" s="148">
        <f>SUMIF(ENTRADAS!$C$8:$C$1000,'CONT. ESTOQUE'!$B228,ENTRADAS!$H$7:$H$1000)</f>
        <v>0</v>
      </c>
      <c r="J228" s="149">
        <f>'CONT. ESTOQUE'!$H228-'CONT. ESTOQUE'!$I228</f>
        <v>0</v>
      </c>
    </row>
    <row r="229" ht="15.75" customHeight="1">
      <c r="B229" s="146" t="str">
        <f>PROD!B229</f>
        <v/>
      </c>
      <c r="C229" s="147" t="str">
        <f>IF('CONT. ESTOQUE'!$B229&lt;&gt;"",SUMIF(ENTRADAS!$C$7:$C$1000,'CONT. ESTOQUE'!$B229,ENTRADAS!$E$7:$E$1000),"")</f>
        <v/>
      </c>
      <c r="D229" s="147" t="str">
        <f>IF('CONT. ESTOQUE'!$B229&lt;&gt;"",SUMIF('SAÍDAS'!$C$7:$C$300,'CONT. ESTOQUE'!$B229,'SAÍDAS'!$H$7:$H$300),"")</f>
        <v/>
      </c>
      <c r="E229" s="147">
        <f>IFERROR('CONT. ESTOQUE'!$C229-'CONT. ESTOQUE'!$D229,"")</f>
        <v>0</v>
      </c>
      <c r="F229" s="147" t="str">
        <f>IFERROR(VLOOKUP('CONT. ESTOQUE'!$B229,PROD!$B$6:$G$1000,4,0),"")</f>
        <v/>
      </c>
      <c r="G229" s="147" t="str">
        <f>IF('CONT. ESTOQUE'!$B229&lt;&gt;"",IF('CONT. ESTOQUE'!$E229=0,"Sem Estoque",IF('CONT. ESTOQUE'!$E229&lt;'CONT. ESTOQUE'!$F229,"Estoque Perigoso","Estoque Confortável")),"")</f>
        <v/>
      </c>
      <c r="H229" s="148">
        <f>SUMIF('SAÍDAS'!$C$7:$C$300,'CONT. ESTOQUE'!$B229,'SAÍDAS'!$J$7:$J$300)</f>
        <v>0</v>
      </c>
      <c r="I229" s="148">
        <f>SUMIF(ENTRADAS!$C$8:$C$1000,'CONT. ESTOQUE'!$B229,ENTRADAS!$H$7:$H$1000)</f>
        <v>0</v>
      </c>
      <c r="J229" s="149">
        <f>'CONT. ESTOQUE'!$H229-'CONT. ESTOQUE'!$I229</f>
        <v>0</v>
      </c>
    </row>
    <row r="230" ht="15.75" customHeight="1">
      <c r="B230" s="146" t="str">
        <f>PROD!B230</f>
        <v/>
      </c>
      <c r="C230" s="147" t="str">
        <f>IF('CONT. ESTOQUE'!$B230&lt;&gt;"",SUMIF(ENTRADAS!$C$7:$C$1000,'CONT. ESTOQUE'!$B230,ENTRADAS!$E$7:$E$1000),"")</f>
        <v/>
      </c>
      <c r="D230" s="147" t="str">
        <f>IF('CONT. ESTOQUE'!$B230&lt;&gt;"",SUMIF('SAÍDAS'!$C$7:$C$300,'CONT. ESTOQUE'!$B230,'SAÍDAS'!$H$7:$H$300),"")</f>
        <v/>
      </c>
      <c r="E230" s="147">
        <f>IFERROR('CONT. ESTOQUE'!$C230-'CONT. ESTOQUE'!$D230,"")</f>
        <v>0</v>
      </c>
      <c r="F230" s="147" t="str">
        <f>IFERROR(VLOOKUP('CONT. ESTOQUE'!$B230,PROD!$B$6:$G$1000,4,0),"")</f>
        <v/>
      </c>
      <c r="G230" s="147" t="str">
        <f>IF('CONT. ESTOQUE'!$B230&lt;&gt;"",IF('CONT. ESTOQUE'!$E230=0,"Sem Estoque",IF('CONT. ESTOQUE'!$E230&lt;'CONT. ESTOQUE'!$F230,"Estoque Perigoso","Estoque Confortável")),"")</f>
        <v/>
      </c>
      <c r="H230" s="148">
        <f>SUMIF('SAÍDAS'!$C$7:$C$300,'CONT. ESTOQUE'!$B230,'SAÍDAS'!$J$7:$J$300)</f>
        <v>0</v>
      </c>
      <c r="I230" s="148">
        <f>SUMIF(ENTRADAS!$C$8:$C$1000,'CONT. ESTOQUE'!$B230,ENTRADAS!$H$7:$H$1000)</f>
        <v>0</v>
      </c>
      <c r="J230" s="149">
        <f>'CONT. ESTOQUE'!$H230-'CONT. ESTOQUE'!$I230</f>
        <v>0</v>
      </c>
    </row>
    <row r="231" ht="15.75" customHeight="1">
      <c r="B231" s="146" t="str">
        <f>PROD!B231</f>
        <v/>
      </c>
      <c r="C231" s="147" t="str">
        <f>IF('CONT. ESTOQUE'!$B231&lt;&gt;"",SUMIF(ENTRADAS!$C$7:$C$1000,'CONT. ESTOQUE'!$B231,ENTRADAS!$E$7:$E$1000),"")</f>
        <v/>
      </c>
      <c r="D231" s="147" t="str">
        <f>IF('CONT. ESTOQUE'!$B231&lt;&gt;"",SUMIF('SAÍDAS'!$C$7:$C$300,'CONT. ESTOQUE'!$B231,'SAÍDAS'!$H$7:$H$300),"")</f>
        <v/>
      </c>
      <c r="E231" s="147">
        <f>IFERROR('CONT. ESTOQUE'!$C231-'CONT. ESTOQUE'!$D231,"")</f>
        <v>0</v>
      </c>
      <c r="F231" s="147" t="str">
        <f>IFERROR(VLOOKUP('CONT. ESTOQUE'!$B231,PROD!$B$6:$G$1000,4,0),"")</f>
        <v/>
      </c>
      <c r="G231" s="147" t="str">
        <f>IF('CONT. ESTOQUE'!$B231&lt;&gt;"",IF('CONT. ESTOQUE'!$E231=0,"Sem Estoque",IF('CONT. ESTOQUE'!$E231&lt;'CONT. ESTOQUE'!$F231,"Estoque Perigoso","Estoque Confortável")),"")</f>
        <v/>
      </c>
      <c r="H231" s="148">
        <f>SUMIF('SAÍDAS'!$C$7:$C$300,'CONT. ESTOQUE'!$B231,'SAÍDAS'!$J$7:$J$300)</f>
        <v>0</v>
      </c>
      <c r="I231" s="148">
        <f>SUMIF(ENTRADAS!$C$8:$C$1000,'CONT. ESTOQUE'!$B231,ENTRADAS!$H$7:$H$1000)</f>
        <v>0</v>
      </c>
      <c r="J231" s="149">
        <f>'CONT. ESTOQUE'!$H231-'CONT. ESTOQUE'!$I231</f>
        <v>0</v>
      </c>
    </row>
    <row r="232" ht="15.75" customHeight="1">
      <c r="B232" s="146" t="str">
        <f>PROD!B232</f>
        <v/>
      </c>
      <c r="C232" s="147" t="str">
        <f>IF('CONT. ESTOQUE'!$B232&lt;&gt;"",SUMIF(ENTRADAS!$C$7:$C$1000,'CONT. ESTOQUE'!$B232,ENTRADAS!$E$7:$E$1000),"")</f>
        <v/>
      </c>
      <c r="D232" s="147" t="str">
        <f>IF('CONT. ESTOQUE'!$B232&lt;&gt;"",SUMIF('SAÍDAS'!$C$7:$C$300,'CONT. ESTOQUE'!$B232,'SAÍDAS'!$H$7:$H$300),"")</f>
        <v/>
      </c>
      <c r="E232" s="147">
        <f>IFERROR('CONT. ESTOQUE'!$C232-'CONT. ESTOQUE'!$D232,"")</f>
        <v>0</v>
      </c>
      <c r="F232" s="147" t="str">
        <f>IFERROR(VLOOKUP('CONT. ESTOQUE'!$B232,PROD!$B$6:$G$1000,4,0),"")</f>
        <v/>
      </c>
      <c r="G232" s="147" t="str">
        <f>IF('CONT. ESTOQUE'!$B232&lt;&gt;"",IF('CONT. ESTOQUE'!$E232=0,"Sem Estoque",IF('CONT. ESTOQUE'!$E232&lt;'CONT. ESTOQUE'!$F232,"Estoque Perigoso","Estoque Confortável")),"")</f>
        <v/>
      </c>
      <c r="H232" s="148">
        <f>SUMIF('SAÍDAS'!$C$7:$C$300,'CONT. ESTOQUE'!$B232,'SAÍDAS'!$J$7:$J$300)</f>
        <v>0</v>
      </c>
      <c r="I232" s="148">
        <f>SUMIF(ENTRADAS!$C$8:$C$1000,'CONT. ESTOQUE'!$B232,ENTRADAS!$H$7:$H$1000)</f>
        <v>0</v>
      </c>
      <c r="J232" s="149">
        <f>'CONT. ESTOQUE'!$H232-'CONT. ESTOQUE'!$I232</f>
        <v>0</v>
      </c>
    </row>
    <row r="233" ht="15.75" customHeight="1">
      <c r="B233" s="146" t="str">
        <f>PROD!B233</f>
        <v/>
      </c>
      <c r="C233" s="147" t="str">
        <f>IF('CONT. ESTOQUE'!$B233&lt;&gt;"",SUMIF(ENTRADAS!$C$7:$C$1000,'CONT. ESTOQUE'!$B233,ENTRADAS!$E$7:$E$1000),"")</f>
        <v/>
      </c>
      <c r="D233" s="147" t="str">
        <f>IF('CONT. ESTOQUE'!$B233&lt;&gt;"",SUMIF('SAÍDAS'!$C$7:$C$300,'CONT. ESTOQUE'!$B233,'SAÍDAS'!$H$7:$H$300),"")</f>
        <v/>
      </c>
      <c r="E233" s="147">
        <f>IFERROR('CONT. ESTOQUE'!$C233-'CONT. ESTOQUE'!$D233,"")</f>
        <v>0</v>
      </c>
      <c r="F233" s="147" t="str">
        <f>IFERROR(VLOOKUP('CONT. ESTOQUE'!$B233,PROD!$B$6:$G$1000,4,0),"")</f>
        <v/>
      </c>
      <c r="G233" s="147" t="str">
        <f>IF('CONT. ESTOQUE'!$B233&lt;&gt;"",IF('CONT. ESTOQUE'!$E233=0,"Sem Estoque",IF('CONT. ESTOQUE'!$E233&lt;'CONT. ESTOQUE'!$F233,"Estoque Perigoso","Estoque Confortável")),"")</f>
        <v/>
      </c>
      <c r="H233" s="148">
        <f>SUMIF('SAÍDAS'!$C$7:$C$300,'CONT. ESTOQUE'!$B233,'SAÍDAS'!$J$7:$J$300)</f>
        <v>0</v>
      </c>
      <c r="I233" s="148">
        <f>SUMIF(ENTRADAS!$C$8:$C$1000,'CONT. ESTOQUE'!$B233,ENTRADAS!$H$7:$H$1000)</f>
        <v>0</v>
      </c>
      <c r="J233" s="149">
        <f>'CONT. ESTOQUE'!$H233-'CONT. ESTOQUE'!$I233</f>
        <v>0</v>
      </c>
    </row>
    <row r="234" ht="15.75" customHeight="1">
      <c r="B234" s="146" t="str">
        <f>PROD!B234</f>
        <v/>
      </c>
      <c r="C234" s="147" t="str">
        <f>IF('CONT. ESTOQUE'!$B234&lt;&gt;"",SUMIF(ENTRADAS!$C$7:$C$1000,'CONT. ESTOQUE'!$B234,ENTRADAS!$E$7:$E$1000),"")</f>
        <v/>
      </c>
      <c r="D234" s="147" t="str">
        <f>IF('CONT. ESTOQUE'!$B234&lt;&gt;"",SUMIF('SAÍDAS'!$C$7:$C$300,'CONT. ESTOQUE'!$B234,'SAÍDAS'!$H$7:$H$300),"")</f>
        <v/>
      </c>
      <c r="E234" s="147">
        <f>IFERROR('CONT. ESTOQUE'!$C234-'CONT. ESTOQUE'!$D234,"")</f>
        <v>0</v>
      </c>
      <c r="F234" s="147" t="str">
        <f>IFERROR(VLOOKUP('CONT. ESTOQUE'!$B234,PROD!$B$6:$G$1000,4,0),"")</f>
        <v/>
      </c>
      <c r="G234" s="147" t="str">
        <f>IF('CONT. ESTOQUE'!$B234&lt;&gt;"",IF('CONT. ESTOQUE'!$E234=0,"Sem Estoque",IF('CONT. ESTOQUE'!$E234&lt;'CONT. ESTOQUE'!$F234,"Estoque Perigoso","Estoque Confortável")),"")</f>
        <v/>
      </c>
      <c r="H234" s="148">
        <f>SUMIF('SAÍDAS'!$C$7:$C$300,'CONT. ESTOQUE'!$B234,'SAÍDAS'!$J$7:$J$300)</f>
        <v>0</v>
      </c>
      <c r="I234" s="148">
        <f>SUMIF(ENTRADAS!$C$8:$C$1000,'CONT. ESTOQUE'!$B234,ENTRADAS!$H$7:$H$1000)</f>
        <v>0</v>
      </c>
      <c r="J234" s="149">
        <f>'CONT. ESTOQUE'!$H234-'CONT. ESTOQUE'!$I234</f>
        <v>0</v>
      </c>
    </row>
    <row r="235" ht="15.75" customHeight="1">
      <c r="B235" s="146" t="str">
        <f>PROD!B235</f>
        <v/>
      </c>
      <c r="C235" s="147" t="str">
        <f>IF('CONT. ESTOQUE'!$B235&lt;&gt;"",SUMIF(ENTRADAS!$C$7:$C$1000,'CONT. ESTOQUE'!$B235,ENTRADAS!$E$7:$E$1000),"")</f>
        <v/>
      </c>
      <c r="D235" s="147" t="str">
        <f>IF('CONT. ESTOQUE'!$B235&lt;&gt;"",SUMIF('SAÍDAS'!$C$7:$C$300,'CONT. ESTOQUE'!$B235,'SAÍDAS'!$H$7:$H$300),"")</f>
        <v/>
      </c>
      <c r="E235" s="147">
        <f>IFERROR('CONT. ESTOQUE'!$C235-'CONT. ESTOQUE'!$D235,"")</f>
        <v>0</v>
      </c>
      <c r="F235" s="147" t="str">
        <f>IFERROR(VLOOKUP('CONT. ESTOQUE'!$B235,PROD!$B$6:$G$1000,4,0),"")</f>
        <v/>
      </c>
      <c r="G235" s="147" t="str">
        <f>IF('CONT. ESTOQUE'!$B235&lt;&gt;"",IF('CONT. ESTOQUE'!$E235=0,"Sem Estoque",IF('CONT. ESTOQUE'!$E235&lt;'CONT. ESTOQUE'!$F235,"Estoque Perigoso","Estoque Confortável")),"")</f>
        <v/>
      </c>
      <c r="H235" s="148">
        <f>SUMIF('SAÍDAS'!$C$7:$C$300,'CONT. ESTOQUE'!$B235,'SAÍDAS'!$J$7:$J$300)</f>
        <v>0</v>
      </c>
      <c r="I235" s="148">
        <f>SUMIF(ENTRADAS!$C$8:$C$1000,'CONT. ESTOQUE'!$B235,ENTRADAS!$H$7:$H$1000)</f>
        <v>0</v>
      </c>
      <c r="J235" s="149">
        <f>'CONT. ESTOQUE'!$H235-'CONT. ESTOQUE'!$I235</f>
        <v>0</v>
      </c>
    </row>
    <row r="236" ht="15.75" customHeight="1">
      <c r="B236" s="146" t="str">
        <f>PROD!B236</f>
        <v/>
      </c>
      <c r="C236" s="147" t="str">
        <f>IF('CONT. ESTOQUE'!$B236&lt;&gt;"",SUMIF(ENTRADAS!$C$7:$C$1000,'CONT. ESTOQUE'!$B236,ENTRADAS!$E$7:$E$1000),"")</f>
        <v/>
      </c>
      <c r="D236" s="147" t="str">
        <f>IF('CONT. ESTOQUE'!$B236&lt;&gt;"",SUMIF('SAÍDAS'!$C$7:$C$300,'CONT. ESTOQUE'!$B236,'SAÍDAS'!$H$7:$H$300),"")</f>
        <v/>
      </c>
      <c r="E236" s="147">
        <f>IFERROR('CONT. ESTOQUE'!$C236-'CONT. ESTOQUE'!$D236,"")</f>
        <v>0</v>
      </c>
      <c r="F236" s="147" t="str">
        <f>IFERROR(VLOOKUP('CONT. ESTOQUE'!$B236,PROD!$B$6:$G$1000,4,0),"")</f>
        <v/>
      </c>
      <c r="G236" s="147" t="str">
        <f>IF('CONT. ESTOQUE'!$B236&lt;&gt;"",IF('CONT. ESTOQUE'!$E236=0,"Sem Estoque",IF('CONT. ESTOQUE'!$E236&lt;'CONT. ESTOQUE'!$F236,"Estoque Perigoso","Estoque Confortável")),"")</f>
        <v/>
      </c>
      <c r="H236" s="148">
        <f>SUMIF('SAÍDAS'!$C$7:$C$300,'CONT. ESTOQUE'!$B236,'SAÍDAS'!$J$7:$J$300)</f>
        <v>0</v>
      </c>
      <c r="I236" s="148">
        <f>SUMIF(ENTRADAS!$C$8:$C$1000,'CONT. ESTOQUE'!$B236,ENTRADAS!$H$7:$H$1000)</f>
        <v>0</v>
      </c>
      <c r="J236" s="149">
        <f>'CONT. ESTOQUE'!$H236-'CONT. ESTOQUE'!$I236</f>
        <v>0</v>
      </c>
    </row>
    <row r="237" ht="15.75" customHeight="1">
      <c r="B237" s="146" t="str">
        <f>PROD!B237</f>
        <v/>
      </c>
      <c r="C237" s="147" t="str">
        <f>IF('CONT. ESTOQUE'!$B237&lt;&gt;"",SUMIF(ENTRADAS!$C$7:$C$1000,'CONT. ESTOQUE'!$B237,ENTRADAS!$E$7:$E$1000),"")</f>
        <v/>
      </c>
      <c r="D237" s="147" t="str">
        <f>IF('CONT. ESTOQUE'!$B237&lt;&gt;"",SUMIF('SAÍDAS'!$C$7:$C$300,'CONT. ESTOQUE'!$B237,'SAÍDAS'!$H$7:$H$300),"")</f>
        <v/>
      </c>
      <c r="E237" s="147">
        <f>IFERROR('CONT. ESTOQUE'!$C237-'CONT. ESTOQUE'!$D237,"")</f>
        <v>0</v>
      </c>
      <c r="F237" s="147" t="str">
        <f>IFERROR(VLOOKUP('CONT. ESTOQUE'!$B237,PROD!$B$6:$G$1000,4,0),"")</f>
        <v/>
      </c>
      <c r="G237" s="147" t="str">
        <f>IF('CONT. ESTOQUE'!$B237&lt;&gt;"",IF('CONT. ESTOQUE'!$E237=0,"Sem Estoque",IF('CONT. ESTOQUE'!$E237&lt;'CONT. ESTOQUE'!$F237,"Estoque Perigoso","Estoque Confortável")),"")</f>
        <v/>
      </c>
      <c r="H237" s="148">
        <f>SUMIF('SAÍDAS'!$C$7:$C$300,'CONT. ESTOQUE'!$B237,'SAÍDAS'!$J$7:$J$300)</f>
        <v>0</v>
      </c>
      <c r="I237" s="148">
        <f>SUMIF(ENTRADAS!$C$8:$C$1000,'CONT. ESTOQUE'!$B237,ENTRADAS!$H$7:$H$1000)</f>
        <v>0</v>
      </c>
      <c r="J237" s="149">
        <f>'CONT. ESTOQUE'!$H237-'CONT. ESTOQUE'!$I237</f>
        <v>0</v>
      </c>
    </row>
    <row r="238" ht="15.75" customHeight="1">
      <c r="B238" s="146" t="str">
        <f>PROD!B238</f>
        <v/>
      </c>
      <c r="C238" s="147" t="str">
        <f>IF('CONT. ESTOQUE'!$B238&lt;&gt;"",SUMIF(ENTRADAS!$C$7:$C$1000,'CONT. ESTOQUE'!$B238,ENTRADAS!$E$7:$E$1000),"")</f>
        <v/>
      </c>
      <c r="D238" s="147" t="str">
        <f>IF('CONT. ESTOQUE'!$B238&lt;&gt;"",SUMIF('SAÍDAS'!$C$7:$C$300,'CONT. ESTOQUE'!$B238,'SAÍDAS'!$H$7:$H$300),"")</f>
        <v/>
      </c>
      <c r="E238" s="147">
        <f>IFERROR('CONT. ESTOQUE'!$C238-'CONT. ESTOQUE'!$D238,"")</f>
        <v>0</v>
      </c>
      <c r="F238" s="147" t="str">
        <f>IFERROR(VLOOKUP('CONT. ESTOQUE'!$B238,PROD!$B$6:$G$1000,4,0),"")</f>
        <v/>
      </c>
      <c r="G238" s="147" t="str">
        <f>IF('CONT. ESTOQUE'!$B238&lt;&gt;"",IF('CONT. ESTOQUE'!$E238=0,"Sem Estoque",IF('CONT. ESTOQUE'!$E238&lt;'CONT. ESTOQUE'!$F238,"Estoque Perigoso","Estoque Confortável")),"")</f>
        <v/>
      </c>
      <c r="H238" s="148">
        <f>SUMIF('SAÍDAS'!$C$7:$C$300,'CONT. ESTOQUE'!$B238,'SAÍDAS'!$J$7:$J$300)</f>
        <v>0</v>
      </c>
      <c r="I238" s="148">
        <f>SUMIF(ENTRADAS!$C$8:$C$1000,'CONT. ESTOQUE'!$B238,ENTRADAS!$H$7:$H$1000)</f>
        <v>0</v>
      </c>
      <c r="J238" s="149">
        <f>'CONT. ESTOQUE'!$H238-'CONT. ESTOQUE'!$I238</f>
        <v>0</v>
      </c>
    </row>
    <row r="239" ht="15.75" customHeight="1">
      <c r="B239" s="146" t="str">
        <f>PROD!B239</f>
        <v/>
      </c>
      <c r="C239" s="147" t="str">
        <f>IF('CONT. ESTOQUE'!$B239&lt;&gt;"",SUMIF(ENTRADAS!$C$7:$C$1000,'CONT. ESTOQUE'!$B239,ENTRADAS!$E$7:$E$1000),"")</f>
        <v/>
      </c>
      <c r="D239" s="147" t="str">
        <f>IF('CONT. ESTOQUE'!$B239&lt;&gt;"",SUMIF('SAÍDAS'!$C$7:$C$300,'CONT. ESTOQUE'!$B239,'SAÍDAS'!$H$7:$H$300),"")</f>
        <v/>
      </c>
      <c r="E239" s="147">
        <f>IFERROR('CONT. ESTOQUE'!$C239-'CONT. ESTOQUE'!$D239,"")</f>
        <v>0</v>
      </c>
      <c r="F239" s="147" t="str">
        <f>IFERROR(VLOOKUP('CONT. ESTOQUE'!$B239,PROD!$B$6:$G$1000,4,0),"")</f>
        <v/>
      </c>
      <c r="G239" s="147" t="str">
        <f>IF('CONT. ESTOQUE'!$B239&lt;&gt;"",IF('CONT. ESTOQUE'!$E239=0,"Sem Estoque",IF('CONT. ESTOQUE'!$E239&lt;'CONT. ESTOQUE'!$F239,"Estoque Perigoso","Estoque Confortável")),"")</f>
        <v/>
      </c>
      <c r="H239" s="148">
        <f>SUMIF('SAÍDAS'!$C$7:$C$300,'CONT. ESTOQUE'!$B239,'SAÍDAS'!$J$7:$J$300)</f>
        <v>0</v>
      </c>
      <c r="I239" s="148">
        <f>SUMIF(ENTRADAS!$C$8:$C$1000,'CONT. ESTOQUE'!$B239,ENTRADAS!$H$7:$H$1000)</f>
        <v>0</v>
      </c>
      <c r="J239" s="149">
        <f>'CONT. ESTOQUE'!$H239-'CONT. ESTOQUE'!$I239</f>
        <v>0</v>
      </c>
    </row>
    <row r="240" ht="15.75" customHeight="1">
      <c r="B240" s="146" t="str">
        <f>PROD!B240</f>
        <v/>
      </c>
      <c r="C240" s="147" t="str">
        <f>IF('CONT. ESTOQUE'!$B240&lt;&gt;"",SUMIF(ENTRADAS!$C$7:$C$1000,'CONT. ESTOQUE'!$B240,ENTRADAS!$E$7:$E$1000),"")</f>
        <v/>
      </c>
      <c r="D240" s="147" t="str">
        <f>IF('CONT. ESTOQUE'!$B240&lt;&gt;"",SUMIF('SAÍDAS'!$C$7:$C$300,'CONT. ESTOQUE'!$B240,'SAÍDAS'!$H$7:$H$300),"")</f>
        <v/>
      </c>
      <c r="E240" s="147">
        <f>IFERROR('CONT. ESTOQUE'!$C240-'CONT. ESTOQUE'!$D240,"")</f>
        <v>0</v>
      </c>
      <c r="F240" s="147" t="str">
        <f>IFERROR(VLOOKUP('CONT. ESTOQUE'!$B240,PROD!$B$6:$G$1000,4,0),"")</f>
        <v/>
      </c>
      <c r="G240" s="147" t="str">
        <f>IF('CONT. ESTOQUE'!$B240&lt;&gt;"",IF('CONT. ESTOQUE'!$E240=0,"Sem Estoque",IF('CONT. ESTOQUE'!$E240&lt;'CONT. ESTOQUE'!$F240,"Estoque Perigoso","Estoque Confortável")),"")</f>
        <v/>
      </c>
      <c r="H240" s="148">
        <f>SUMIF('SAÍDAS'!$C$7:$C$300,'CONT. ESTOQUE'!$B240,'SAÍDAS'!$J$7:$J$300)</f>
        <v>0</v>
      </c>
      <c r="I240" s="148">
        <f>SUMIF(ENTRADAS!$C$8:$C$1000,'CONT. ESTOQUE'!$B240,ENTRADAS!$H$7:$H$1000)</f>
        <v>0</v>
      </c>
      <c r="J240" s="149">
        <f>'CONT. ESTOQUE'!$H240-'CONT. ESTOQUE'!$I240</f>
        <v>0</v>
      </c>
    </row>
    <row r="241" ht="15.75" customHeight="1">
      <c r="B241" s="146" t="str">
        <f>PROD!B241</f>
        <v/>
      </c>
      <c r="C241" s="147" t="str">
        <f>IF('CONT. ESTOQUE'!$B241&lt;&gt;"",SUMIF(ENTRADAS!$C$7:$C$1000,'CONT. ESTOQUE'!$B241,ENTRADAS!$E$7:$E$1000),"")</f>
        <v/>
      </c>
      <c r="D241" s="147" t="str">
        <f>IF('CONT. ESTOQUE'!$B241&lt;&gt;"",SUMIF('SAÍDAS'!$C$7:$C$300,'CONT. ESTOQUE'!$B241,'SAÍDAS'!$H$7:$H$300),"")</f>
        <v/>
      </c>
      <c r="E241" s="147">
        <f>IFERROR('CONT. ESTOQUE'!$C241-'CONT. ESTOQUE'!$D241,"")</f>
        <v>0</v>
      </c>
      <c r="F241" s="147" t="str">
        <f>IFERROR(VLOOKUP('CONT. ESTOQUE'!$B241,PROD!$B$6:$G$1000,4,0),"")</f>
        <v/>
      </c>
      <c r="G241" s="147" t="str">
        <f>IF('CONT. ESTOQUE'!$B241&lt;&gt;"",IF('CONT. ESTOQUE'!$E241=0,"Sem Estoque",IF('CONT. ESTOQUE'!$E241&lt;'CONT. ESTOQUE'!$F241,"Estoque Perigoso","Estoque Confortável")),"")</f>
        <v/>
      </c>
      <c r="H241" s="148">
        <f>SUMIF('SAÍDAS'!$C$7:$C$300,'CONT. ESTOQUE'!$B241,'SAÍDAS'!$J$7:$J$300)</f>
        <v>0</v>
      </c>
      <c r="I241" s="148">
        <f>SUMIF(ENTRADAS!$C$8:$C$1000,'CONT. ESTOQUE'!$B241,ENTRADAS!$H$7:$H$1000)</f>
        <v>0</v>
      </c>
      <c r="J241" s="149">
        <f>'CONT. ESTOQUE'!$H241-'CONT. ESTOQUE'!$I241</f>
        <v>0</v>
      </c>
    </row>
    <row r="242" ht="15.75" customHeight="1">
      <c r="B242" s="146" t="str">
        <f>PROD!B242</f>
        <v/>
      </c>
      <c r="C242" s="147" t="str">
        <f>IF('CONT. ESTOQUE'!$B242&lt;&gt;"",SUMIF(ENTRADAS!$C$7:$C$1000,'CONT. ESTOQUE'!$B242,ENTRADAS!$E$7:$E$1000),"")</f>
        <v/>
      </c>
      <c r="D242" s="147" t="str">
        <f>IF('CONT. ESTOQUE'!$B242&lt;&gt;"",SUMIF('SAÍDAS'!$C$7:$C$300,'CONT. ESTOQUE'!$B242,'SAÍDAS'!$H$7:$H$300),"")</f>
        <v/>
      </c>
      <c r="E242" s="147">
        <f>IFERROR('CONT. ESTOQUE'!$C242-'CONT. ESTOQUE'!$D242,"")</f>
        <v>0</v>
      </c>
      <c r="F242" s="147" t="str">
        <f>IFERROR(VLOOKUP('CONT. ESTOQUE'!$B242,PROD!$B$6:$G$1000,4,0),"")</f>
        <v/>
      </c>
      <c r="G242" s="147" t="str">
        <f>IF('CONT. ESTOQUE'!$B242&lt;&gt;"",IF('CONT. ESTOQUE'!$E242=0,"Sem Estoque",IF('CONT. ESTOQUE'!$E242&lt;'CONT. ESTOQUE'!$F242,"Estoque Perigoso","Estoque Confortável")),"")</f>
        <v/>
      </c>
      <c r="H242" s="148">
        <f>SUMIF('SAÍDAS'!$C$7:$C$300,'CONT. ESTOQUE'!$B242,'SAÍDAS'!$J$7:$J$300)</f>
        <v>0</v>
      </c>
      <c r="I242" s="148">
        <f>SUMIF(ENTRADAS!$C$8:$C$1000,'CONT. ESTOQUE'!$B242,ENTRADAS!$H$7:$H$1000)</f>
        <v>0</v>
      </c>
      <c r="J242" s="149">
        <f>'CONT. ESTOQUE'!$H242-'CONT. ESTOQUE'!$I242</f>
        <v>0</v>
      </c>
    </row>
    <row r="243" ht="15.75" customHeight="1">
      <c r="B243" s="146" t="str">
        <f>PROD!B243</f>
        <v/>
      </c>
      <c r="C243" s="147" t="str">
        <f>IF('CONT. ESTOQUE'!$B243&lt;&gt;"",SUMIF(ENTRADAS!$C$7:$C$1000,'CONT. ESTOQUE'!$B243,ENTRADAS!$E$7:$E$1000),"")</f>
        <v/>
      </c>
      <c r="D243" s="147" t="str">
        <f>IF('CONT. ESTOQUE'!$B243&lt;&gt;"",SUMIF('SAÍDAS'!$C$7:$C$300,'CONT. ESTOQUE'!$B243,'SAÍDAS'!$H$7:$H$300),"")</f>
        <v/>
      </c>
      <c r="E243" s="147">
        <f>IFERROR('CONT. ESTOQUE'!$C243-'CONT. ESTOQUE'!$D243,"")</f>
        <v>0</v>
      </c>
      <c r="F243" s="147" t="str">
        <f>IFERROR(VLOOKUP('CONT. ESTOQUE'!$B243,PROD!$B$6:$G$1000,4,0),"")</f>
        <v/>
      </c>
      <c r="G243" s="147" t="str">
        <f>IF('CONT. ESTOQUE'!$B243&lt;&gt;"",IF('CONT. ESTOQUE'!$E243=0,"Sem Estoque",IF('CONT. ESTOQUE'!$E243&lt;'CONT. ESTOQUE'!$F243,"Estoque Perigoso","Estoque Confortável")),"")</f>
        <v/>
      </c>
      <c r="H243" s="148">
        <f>SUMIF('SAÍDAS'!$C$7:$C$300,'CONT. ESTOQUE'!$B243,'SAÍDAS'!$J$7:$J$300)</f>
        <v>0</v>
      </c>
      <c r="I243" s="148">
        <f>SUMIF(ENTRADAS!$C$8:$C$1000,'CONT. ESTOQUE'!$B243,ENTRADAS!$H$7:$H$1000)</f>
        <v>0</v>
      </c>
      <c r="J243" s="149">
        <f>'CONT. ESTOQUE'!$H243-'CONT. ESTOQUE'!$I243</f>
        <v>0</v>
      </c>
    </row>
    <row r="244" ht="15.75" customHeight="1">
      <c r="B244" s="146" t="str">
        <f>PROD!B244</f>
        <v/>
      </c>
      <c r="C244" s="147" t="str">
        <f>IF('CONT. ESTOQUE'!$B244&lt;&gt;"",SUMIF(ENTRADAS!$C$7:$C$1000,'CONT. ESTOQUE'!$B244,ENTRADAS!$E$7:$E$1000),"")</f>
        <v/>
      </c>
      <c r="D244" s="147" t="str">
        <f>IF('CONT. ESTOQUE'!$B244&lt;&gt;"",SUMIF('SAÍDAS'!$C$7:$C$300,'CONT. ESTOQUE'!$B244,'SAÍDAS'!$H$7:$H$300),"")</f>
        <v/>
      </c>
      <c r="E244" s="147">
        <f>IFERROR('CONT. ESTOQUE'!$C244-'CONT. ESTOQUE'!$D244,"")</f>
        <v>0</v>
      </c>
      <c r="F244" s="147" t="str">
        <f>IFERROR(VLOOKUP('CONT. ESTOQUE'!$B244,PROD!$B$6:$G$1000,4,0),"")</f>
        <v/>
      </c>
      <c r="G244" s="147" t="str">
        <f>IF('CONT. ESTOQUE'!$B244&lt;&gt;"",IF('CONT. ESTOQUE'!$E244=0,"Sem Estoque",IF('CONT. ESTOQUE'!$E244&lt;'CONT. ESTOQUE'!$F244,"Estoque Perigoso","Estoque Confortável")),"")</f>
        <v/>
      </c>
      <c r="H244" s="148">
        <f>SUMIF('SAÍDAS'!$C$7:$C$300,'CONT. ESTOQUE'!$B244,'SAÍDAS'!$J$7:$J$300)</f>
        <v>0</v>
      </c>
      <c r="I244" s="148">
        <f>SUMIF(ENTRADAS!$C$8:$C$1000,'CONT. ESTOQUE'!$B244,ENTRADAS!$H$7:$H$1000)</f>
        <v>0</v>
      </c>
      <c r="J244" s="149">
        <f>'CONT. ESTOQUE'!$H244-'CONT. ESTOQUE'!$I244</f>
        <v>0</v>
      </c>
    </row>
    <row r="245" ht="15.75" customHeight="1">
      <c r="B245" s="146" t="str">
        <f>PROD!B245</f>
        <v/>
      </c>
      <c r="C245" s="147" t="str">
        <f>IF('CONT. ESTOQUE'!$B245&lt;&gt;"",SUMIF(ENTRADAS!$C$7:$C$1000,'CONT. ESTOQUE'!$B245,ENTRADAS!$E$7:$E$1000),"")</f>
        <v/>
      </c>
      <c r="D245" s="147" t="str">
        <f>IF('CONT. ESTOQUE'!$B245&lt;&gt;"",SUMIF('SAÍDAS'!$C$7:$C$300,'CONT. ESTOQUE'!$B245,'SAÍDAS'!$H$7:$H$300),"")</f>
        <v/>
      </c>
      <c r="E245" s="147">
        <f>IFERROR('CONT. ESTOQUE'!$C245-'CONT. ESTOQUE'!$D245,"")</f>
        <v>0</v>
      </c>
      <c r="F245" s="147" t="str">
        <f>IFERROR(VLOOKUP('CONT. ESTOQUE'!$B245,PROD!$B$6:$G$1000,4,0),"")</f>
        <v/>
      </c>
      <c r="G245" s="147" t="str">
        <f>IF('CONT. ESTOQUE'!$B245&lt;&gt;"",IF('CONT. ESTOQUE'!$E245=0,"Sem Estoque",IF('CONT. ESTOQUE'!$E245&lt;'CONT. ESTOQUE'!$F245,"Estoque Perigoso","Estoque Confortável")),"")</f>
        <v/>
      </c>
      <c r="H245" s="148">
        <f>SUMIF('SAÍDAS'!$C$7:$C$300,'CONT. ESTOQUE'!$B245,'SAÍDAS'!$J$7:$J$300)</f>
        <v>0</v>
      </c>
      <c r="I245" s="148">
        <f>SUMIF(ENTRADAS!$C$8:$C$1000,'CONT. ESTOQUE'!$B245,ENTRADAS!$H$7:$H$1000)</f>
        <v>0</v>
      </c>
      <c r="J245" s="149">
        <f>'CONT. ESTOQUE'!$H245-'CONT. ESTOQUE'!$I245</f>
        <v>0</v>
      </c>
    </row>
    <row r="246" ht="15.75" customHeight="1">
      <c r="B246" s="146" t="str">
        <f>PROD!B246</f>
        <v/>
      </c>
      <c r="C246" s="147" t="str">
        <f>IF('CONT. ESTOQUE'!$B246&lt;&gt;"",SUMIF(ENTRADAS!$C$7:$C$1000,'CONT. ESTOQUE'!$B246,ENTRADAS!$E$7:$E$1000),"")</f>
        <v/>
      </c>
      <c r="D246" s="147" t="str">
        <f>IF('CONT. ESTOQUE'!$B246&lt;&gt;"",SUMIF('SAÍDAS'!$C$7:$C$300,'CONT. ESTOQUE'!$B246,'SAÍDAS'!$H$7:$H$300),"")</f>
        <v/>
      </c>
      <c r="E246" s="147">
        <f>IFERROR('CONT. ESTOQUE'!$C246-'CONT. ESTOQUE'!$D246,"")</f>
        <v>0</v>
      </c>
      <c r="F246" s="147" t="str">
        <f>IFERROR(VLOOKUP('CONT. ESTOQUE'!$B246,PROD!$B$6:$G$1000,4,0),"")</f>
        <v/>
      </c>
      <c r="G246" s="147" t="str">
        <f>IF('CONT. ESTOQUE'!$B246&lt;&gt;"",IF('CONT. ESTOQUE'!$E246=0,"Sem Estoque",IF('CONT. ESTOQUE'!$E246&lt;'CONT. ESTOQUE'!$F246,"Estoque Perigoso","Estoque Confortável")),"")</f>
        <v/>
      </c>
      <c r="H246" s="148">
        <f>SUMIF('SAÍDAS'!$C$7:$C$300,'CONT. ESTOQUE'!$B246,'SAÍDAS'!$J$7:$J$300)</f>
        <v>0</v>
      </c>
      <c r="I246" s="148">
        <f>SUMIF(ENTRADAS!$C$8:$C$1000,'CONT. ESTOQUE'!$B246,ENTRADAS!$H$7:$H$1000)</f>
        <v>0</v>
      </c>
      <c r="J246" s="149">
        <f>'CONT. ESTOQUE'!$H246-'CONT. ESTOQUE'!$I246</f>
        <v>0</v>
      </c>
    </row>
    <row r="247" ht="15.75" customHeight="1">
      <c r="B247" s="146" t="str">
        <f>PROD!B247</f>
        <v/>
      </c>
      <c r="C247" s="147" t="str">
        <f>IF('CONT. ESTOQUE'!$B247&lt;&gt;"",SUMIF(ENTRADAS!$C$7:$C$1000,'CONT. ESTOQUE'!$B247,ENTRADAS!$E$7:$E$1000),"")</f>
        <v/>
      </c>
      <c r="D247" s="147" t="str">
        <f>IF('CONT. ESTOQUE'!$B247&lt;&gt;"",SUMIF('SAÍDAS'!$C$7:$C$300,'CONT. ESTOQUE'!$B247,'SAÍDAS'!$H$7:$H$300),"")</f>
        <v/>
      </c>
      <c r="E247" s="147">
        <f>IFERROR('CONT. ESTOQUE'!$C247-'CONT. ESTOQUE'!$D247,"")</f>
        <v>0</v>
      </c>
      <c r="F247" s="147" t="str">
        <f>IFERROR(VLOOKUP('CONT. ESTOQUE'!$B247,PROD!$B$6:$G$1000,4,0),"")</f>
        <v/>
      </c>
      <c r="G247" s="147" t="str">
        <f>IF('CONT. ESTOQUE'!$B247&lt;&gt;"",IF('CONT. ESTOQUE'!$E247=0,"Sem Estoque",IF('CONT. ESTOQUE'!$E247&lt;'CONT. ESTOQUE'!$F247,"Estoque Perigoso","Estoque Confortável")),"")</f>
        <v/>
      </c>
      <c r="H247" s="148">
        <f>SUMIF('SAÍDAS'!$C$7:$C$300,'CONT. ESTOQUE'!$B247,'SAÍDAS'!$J$7:$J$300)</f>
        <v>0</v>
      </c>
      <c r="I247" s="148">
        <f>SUMIF(ENTRADAS!$C$8:$C$1000,'CONT. ESTOQUE'!$B247,ENTRADAS!$H$7:$H$1000)</f>
        <v>0</v>
      </c>
      <c r="J247" s="149">
        <f>'CONT. ESTOQUE'!$H247-'CONT. ESTOQUE'!$I247</f>
        <v>0</v>
      </c>
    </row>
    <row r="248" ht="15.75" customHeight="1">
      <c r="B248" s="146" t="str">
        <f>PROD!B248</f>
        <v/>
      </c>
      <c r="C248" s="147" t="str">
        <f>IF('CONT. ESTOQUE'!$B248&lt;&gt;"",SUMIF(ENTRADAS!$C$7:$C$1000,'CONT. ESTOQUE'!$B248,ENTRADAS!$E$7:$E$1000),"")</f>
        <v/>
      </c>
      <c r="D248" s="147" t="str">
        <f>IF('CONT. ESTOQUE'!$B248&lt;&gt;"",SUMIF('SAÍDAS'!$C$7:$C$300,'CONT. ESTOQUE'!$B248,'SAÍDAS'!$H$7:$H$300),"")</f>
        <v/>
      </c>
      <c r="E248" s="147">
        <f>IFERROR('CONT. ESTOQUE'!$C248-'CONT. ESTOQUE'!$D248,"")</f>
        <v>0</v>
      </c>
      <c r="F248" s="147" t="str">
        <f>IFERROR(VLOOKUP('CONT. ESTOQUE'!$B248,PROD!$B$6:$G$1000,4,0),"")</f>
        <v/>
      </c>
      <c r="G248" s="147" t="str">
        <f>IF('CONT. ESTOQUE'!$B248&lt;&gt;"",IF('CONT. ESTOQUE'!$E248=0,"Sem Estoque",IF('CONT. ESTOQUE'!$E248&lt;'CONT. ESTOQUE'!$F248,"Estoque Perigoso","Estoque Confortável")),"")</f>
        <v/>
      </c>
      <c r="H248" s="148">
        <f>SUMIF('SAÍDAS'!$C$7:$C$300,'CONT. ESTOQUE'!$B248,'SAÍDAS'!$J$7:$J$300)</f>
        <v>0</v>
      </c>
      <c r="I248" s="148">
        <f>SUMIF(ENTRADAS!$C$8:$C$1000,'CONT. ESTOQUE'!$B248,ENTRADAS!$H$7:$H$1000)</f>
        <v>0</v>
      </c>
      <c r="J248" s="149">
        <f>'CONT. ESTOQUE'!$H248-'CONT. ESTOQUE'!$I248</f>
        <v>0</v>
      </c>
    </row>
    <row r="249" ht="15.75" customHeight="1">
      <c r="B249" s="146" t="str">
        <f>PROD!B249</f>
        <v/>
      </c>
      <c r="C249" s="147" t="str">
        <f>IF('CONT. ESTOQUE'!$B249&lt;&gt;"",SUMIF(ENTRADAS!$C$7:$C$1000,'CONT. ESTOQUE'!$B249,ENTRADAS!$E$7:$E$1000),"")</f>
        <v/>
      </c>
      <c r="D249" s="147" t="str">
        <f>IF('CONT. ESTOQUE'!$B249&lt;&gt;"",SUMIF('SAÍDAS'!$C$7:$C$300,'CONT. ESTOQUE'!$B249,'SAÍDAS'!$H$7:$H$300),"")</f>
        <v/>
      </c>
      <c r="E249" s="147">
        <f>IFERROR('CONT. ESTOQUE'!$C249-'CONT. ESTOQUE'!$D249,"")</f>
        <v>0</v>
      </c>
      <c r="F249" s="147" t="str">
        <f>IFERROR(VLOOKUP('CONT. ESTOQUE'!$B249,PROD!$B$6:$G$1000,4,0),"")</f>
        <v/>
      </c>
      <c r="G249" s="147" t="str">
        <f>IF('CONT. ESTOQUE'!$B249&lt;&gt;"",IF('CONT. ESTOQUE'!$E249=0,"Sem Estoque",IF('CONT. ESTOQUE'!$E249&lt;'CONT. ESTOQUE'!$F249,"Estoque Perigoso","Estoque Confortável")),"")</f>
        <v/>
      </c>
      <c r="H249" s="148">
        <f>SUMIF('SAÍDAS'!$C$7:$C$300,'CONT. ESTOQUE'!$B249,'SAÍDAS'!$J$7:$J$300)</f>
        <v>0</v>
      </c>
      <c r="I249" s="148">
        <f>SUMIF(ENTRADAS!$C$8:$C$1000,'CONT. ESTOQUE'!$B249,ENTRADAS!$H$7:$H$1000)</f>
        <v>0</v>
      </c>
      <c r="J249" s="149">
        <f>'CONT. ESTOQUE'!$H249-'CONT. ESTOQUE'!$I249</f>
        <v>0</v>
      </c>
    </row>
    <row r="250" ht="15.75" customHeight="1">
      <c r="B250" s="146" t="str">
        <f>PROD!B250</f>
        <v/>
      </c>
      <c r="C250" s="147" t="str">
        <f>IF('CONT. ESTOQUE'!$B250&lt;&gt;"",SUMIF(ENTRADAS!$C$7:$C$1000,'CONT. ESTOQUE'!$B250,ENTRADAS!$E$7:$E$1000),"")</f>
        <v/>
      </c>
      <c r="D250" s="147" t="str">
        <f>IF('CONT. ESTOQUE'!$B250&lt;&gt;"",SUMIF('SAÍDAS'!$C$7:$C$300,'CONT. ESTOQUE'!$B250,'SAÍDAS'!$H$7:$H$300),"")</f>
        <v/>
      </c>
      <c r="E250" s="147">
        <f>IFERROR('CONT. ESTOQUE'!$C250-'CONT. ESTOQUE'!$D250,"")</f>
        <v>0</v>
      </c>
      <c r="F250" s="147" t="str">
        <f>IFERROR(VLOOKUP('CONT. ESTOQUE'!$B250,PROD!$B$6:$G$1000,4,0),"")</f>
        <v/>
      </c>
      <c r="G250" s="147" t="str">
        <f>IF('CONT. ESTOQUE'!$B250&lt;&gt;"",IF('CONT. ESTOQUE'!$E250=0,"Sem Estoque",IF('CONT. ESTOQUE'!$E250&lt;'CONT. ESTOQUE'!$F250,"Estoque Perigoso","Estoque Confortável")),"")</f>
        <v/>
      </c>
      <c r="H250" s="148">
        <f>SUMIF('SAÍDAS'!$C$7:$C$300,'CONT. ESTOQUE'!$B250,'SAÍDAS'!$J$7:$J$300)</f>
        <v>0</v>
      </c>
      <c r="I250" s="148">
        <f>SUMIF(ENTRADAS!$C$8:$C$1000,'CONT. ESTOQUE'!$B250,ENTRADAS!$H$7:$H$1000)</f>
        <v>0</v>
      </c>
      <c r="J250" s="149">
        <f>'CONT. ESTOQUE'!$H250-'CONT. ESTOQUE'!$I250</f>
        <v>0</v>
      </c>
    </row>
    <row r="251" ht="15.75" customHeight="1">
      <c r="B251" s="146" t="str">
        <f>PROD!B251</f>
        <v/>
      </c>
      <c r="C251" s="147" t="str">
        <f>IF('CONT. ESTOQUE'!$B251&lt;&gt;"",SUMIF(ENTRADAS!$C$7:$C$1000,'CONT. ESTOQUE'!$B251,ENTRADAS!$E$7:$E$1000),"")</f>
        <v/>
      </c>
      <c r="D251" s="147" t="str">
        <f>IF('CONT. ESTOQUE'!$B251&lt;&gt;"",SUMIF('SAÍDAS'!$C$7:$C$300,'CONT. ESTOQUE'!$B251,'SAÍDAS'!$H$7:$H$300),"")</f>
        <v/>
      </c>
      <c r="E251" s="147">
        <f>IFERROR('CONT. ESTOQUE'!$C251-'CONT. ESTOQUE'!$D251,"")</f>
        <v>0</v>
      </c>
      <c r="F251" s="147" t="str">
        <f>IFERROR(VLOOKUP('CONT. ESTOQUE'!$B251,PROD!$B$6:$G$1000,4,0),"")</f>
        <v/>
      </c>
      <c r="G251" s="147" t="str">
        <f>IF('CONT. ESTOQUE'!$B251&lt;&gt;"",IF('CONT. ESTOQUE'!$E251=0,"Sem Estoque",IF('CONT. ESTOQUE'!$E251&lt;'CONT. ESTOQUE'!$F251,"Estoque Perigoso","Estoque Confortável")),"")</f>
        <v/>
      </c>
      <c r="H251" s="148">
        <f>SUMIF('SAÍDAS'!$C$7:$C$300,'CONT. ESTOQUE'!$B251,'SAÍDAS'!$J$7:$J$300)</f>
        <v>0</v>
      </c>
      <c r="I251" s="148">
        <f>SUMIF(ENTRADAS!$C$8:$C$1000,'CONT. ESTOQUE'!$B251,ENTRADAS!$H$7:$H$1000)</f>
        <v>0</v>
      </c>
      <c r="J251" s="149">
        <f>'CONT. ESTOQUE'!$H251-'CONT. ESTOQUE'!$I251</f>
        <v>0</v>
      </c>
    </row>
    <row r="252" ht="15.75" customHeight="1">
      <c r="B252" s="146" t="str">
        <f>PROD!B252</f>
        <v/>
      </c>
      <c r="C252" s="147" t="str">
        <f>IF('CONT. ESTOQUE'!$B252&lt;&gt;"",SUMIF(ENTRADAS!$C$7:$C$1000,'CONT. ESTOQUE'!$B252,ENTRADAS!$E$7:$E$1000),"")</f>
        <v/>
      </c>
      <c r="D252" s="147" t="str">
        <f>IF('CONT. ESTOQUE'!$B252&lt;&gt;"",SUMIF('SAÍDAS'!$C$7:$C$300,'CONT. ESTOQUE'!$B252,'SAÍDAS'!$H$7:$H$300),"")</f>
        <v/>
      </c>
      <c r="E252" s="147">
        <f>IFERROR('CONT. ESTOQUE'!$C252-'CONT. ESTOQUE'!$D252,"")</f>
        <v>0</v>
      </c>
      <c r="F252" s="147" t="str">
        <f>IFERROR(VLOOKUP('CONT. ESTOQUE'!$B252,PROD!$B$6:$G$1000,4,0),"")</f>
        <v/>
      </c>
      <c r="G252" s="147" t="str">
        <f>IF('CONT. ESTOQUE'!$B252&lt;&gt;"",IF('CONT. ESTOQUE'!$E252=0,"Sem Estoque",IF('CONT. ESTOQUE'!$E252&lt;'CONT. ESTOQUE'!$F252,"Estoque Perigoso","Estoque Confortável")),"")</f>
        <v/>
      </c>
      <c r="H252" s="148">
        <f>SUMIF('SAÍDAS'!$C$7:$C$300,'CONT. ESTOQUE'!$B252,'SAÍDAS'!$J$7:$J$300)</f>
        <v>0</v>
      </c>
      <c r="I252" s="148">
        <f>SUMIF(ENTRADAS!$C$8:$C$1000,'CONT. ESTOQUE'!$B252,ENTRADAS!$H$7:$H$1000)</f>
        <v>0</v>
      </c>
      <c r="J252" s="149">
        <f>'CONT. ESTOQUE'!$H252-'CONT. ESTOQUE'!$I252</f>
        <v>0</v>
      </c>
    </row>
    <row r="253" ht="15.75" customHeight="1">
      <c r="B253" s="146" t="str">
        <f>PROD!B253</f>
        <v/>
      </c>
      <c r="C253" s="147" t="str">
        <f>IF('CONT. ESTOQUE'!$B253&lt;&gt;"",SUMIF(ENTRADAS!$C$7:$C$1000,'CONT. ESTOQUE'!$B253,ENTRADAS!$E$7:$E$1000),"")</f>
        <v/>
      </c>
      <c r="D253" s="147" t="str">
        <f>IF('CONT. ESTOQUE'!$B253&lt;&gt;"",SUMIF('SAÍDAS'!$C$7:$C$300,'CONT. ESTOQUE'!$B253,'SAÍDAS'!$H$7:$H$300),"")</f>
        <v/>
      </c>
      <c r="E253" s="147">
        <f>IFERROR('CONT. ESTOQUE'!$C253-'CONT. ESTOQUE'!$D253,"")</f>
        <v>0</v>
      </c>
      <c r="F253" s="147" t="str">
        <f>IFERROR(VLOOKUP('CONT. ESTOQUE'!$B253,PROD!$B$6:$G$1000,4,0),"")</f>
        <v/>
      </c>
      <c r="G253" s="147" t="str">
        <f>IF('CONT. ESTOQUE'!$B253&lt;&gt;"",IF('CONT. ESTOQUE'!$E253=0,"Sem Estoque",IF('CONT. ESTOQUE'!$E253&lt;'CONT. ESTOQUE'!$F253,"Estoque Perigoso","Estoque Confortável")),"")</f>
        <v/>
      </c>
      <c r="H253" s="148">
        <f>SUMIF('SAÍDAS'!$C$7:$C$300,'CONT. ESTOQUE'!$B253,'SAÍDAS'!$J$7:$J$300)</f>
        <v>0</v>
      </c>
      <c r="I253" s="148">
        <f>SUMIF(ENTRADAS!$C$8:$C$1000,'CONT. ESTOQUE'!$B253,ENTRADAS!$H$7:$H$1000)</f>
        <v>0</v>
      </c>
      <c r="J253" s="149">
        <f>'CONT. ESTOQUE'!$H253-'CONT. ESTOQUE'!$I253</f>
        <v>0</v>
      </c>
    </row>
    <row r="254" ht="15.75" customHeight="1">
      <c r="B254" s="146" t="str">
        <f>PROD!B254</f>
        <v/>
      </c>
      <c r="C254" s="147" t="str">
        <f>IF('CONT. ESTOQUE'!$B254&lt;&gt;"",SUMIF(ENTRADAS!$C$7:$C$1000,'CONT. ESTOQUE'!$B254,ENTRADAS!$E$7:$E$1000),"")</f>
        <v/>
      </c>
      <c r="D254" s="147" t="str">
        <f>IF('CONT. ESTOQUE'!$B254&lt;&gt;"",SUMIF('SAÍDAS'!$C$7:$C$300,'CONT. ESTOQUE'!$B254,'SAÍDAS'!$H$7:$H$300),"")</f>
        <v/>
      </c>
      <c r="E254" s="147">
        <f>IFERROR('CONT. ESTOQUE'!$C254-'CONT. ESTOQUE'!$D254,"")</f>
        <v>0</v>
      </c>
      <c r="F254" s="147" t="str">
        <f>IFERROR(VLOOKUP('CONT. ESTOQUE'!$B254,PROD!$B$6:$G$1000,4,0),"")</f>
        <v/>
      </c>
      <c r="G254" s="147" t="str">
        <f>IF('CONT. ESTOQUE'!$B254&lt;&gt;"",IF('CONT. ESTOQUE'!$E254=0,"Sem Estoque",IF('CONT. ESTOQUE'!$E254&lt;'CONT. ESTOQUE'!$F254,"Estoque Perigoso","Estoque Confortável")),"")</f>
        <v/>
      </c>
      <c r="H254" s="148">
        <f>SUMIF('SAÍDAS'!$C$7:$C$300,'CONT. ESTOQUE'!$B254,'SAÍDAS'!$J$7:$J$300)</f>
        <v>0</v>
      </c>
      <c r="I254" s="148">
        <f>SUMIF(ENTRADAS!$C$8:$C$1000,'CONT. ESTOQUE'!$B254,ENTRADAS!$H$7:$H$1000)</f>
        <v>0</v>
      </c>
      <c r="J254" s="149">
        <f>'CONT. ESTOQUE'!$H254-'CONT. ESTOQUE'!$I254</f>
        <v>0</v>
      </c>
    </row>
    <row r="255" ht="15.75" customHeight="1">
      <c r="B255" s="146" t="str">
        <f>PROD!B255</f>
        <v/>
      </c>
      <c r="C255" s="147" t="str">
        <f>IF('CONT. ESTOQUE'!$B255&lt;&gt;"",SUMIF(ENTRADAS!$C$7:$C$1000,'CONT. ESTOQUE'!$B255,ENTRADAS!$E$7:$E$1000),"")</f>
        <v/>
      </c>
      <c r="D255" s="147" t="str">
        <f>IF('CONT. ESTOQUE'!$B255&lt;&gt;"",SUMIF('SAÍDAS'!$C$7:$C$300,'CONT. ESTOQUE'!$B255,'SAÍDAS'!$H$7:$H$300),"")</f>
        <v/>
      </c>
      <c r="E255" s="147">
        <f>IFERROR('CONT. ESTOQUE'!$C255-'CONT. ESTOQUE'!$D255,"")</f>
        <v>0</v>
      </c>
      <c r="F255" s="147" t="str">
        <f>IFERROR(VLOOKUP('CONT. ESTOQUE'!$B255,PROD!$B$6:$G$1000,4,0),"")</f>
        <v/>
      </c>
      <c r="G255" s="147" t="str">
        <f>IF('CONT. ESTOQUE'!$B255&lt;&gt;"",IF('CONT. ESTOQUE'!$E255=0,"Sem Estoque",IF('CONT. ESTOQUE'!$E255&lt;'CONT. ESTOQUE'!$F255,"Estoque Perigoso","Estoque Confortável")),"")</f>
        <v/>
      </c>
      <c r="H255" s="148">
        <f>SUMIF('SAÍDAS'!$C$7:$C$300,'CONT. ESTOQUE'!$B255,'SAÍDAS'!$J$7:$J$300)</f>
        <v>0</v>
      </c>
      <c r="I255" s="148">
        <f>SUMIF(ENTRADAS!$C$8:$C$1000,'CONT. ESTOQUE'!$B255,ENTRADAS!$H$7:$H$1000)</f>
        <v>0</v>
      </c>
      <c r="J255" s="149">
        <f>'CONT. ESTOQUE'!$H255-'CONT. ESTOQUE'!$I255</f>
        <v>0</v>
      </c>
    </row>
    <row r="256" ht="15.75" customHeight="1">
      <c r="B256" s="146" t="str">
        <f>PROD!B256</f>
        <v/>
      </c>
      <c r="C256" s="147" t="str">
        <f>IF('CONT. ESTOQUE'!$B256&lt;&gt;"",SUMIF(ENTRADAS!$C$7:$C$1000,'CONT. ESTOQUE'!$B256,ENTRADAS!$E$7:$E$1000),"")</f>
        <v/>
      </c>
      <c r="D256" s="147" t="str">
        <f>IF('CONT. ESTOQUE'!$B256&lt;&gt;"",SUMIF('SAÍDAS'!$C$7:$C$300,'CONT. ESTOQUE'!$B256,'SAÍDAS'!$H$7:$H$300),"")</f>
        <v/>
      </c>
      <c r="E256" s="147">
        <f>IFERROR('CONT. ESTOQUE'!$C256-'CONT. ESTOQUE'!$D256,"")</f>
        <v>0</v>
      </c>
      <c r="F256" s="147" t="str">
        <f>IFERROR(VLOOKUP('CONT. ESTOQUE'!$B256,PROD!$B$6:$G$1000,4,0),"")</f>
        <v/>
      </c>
      <c r="G256" s="147" t="str">
        <f>IF('CONT. ESTOQUE'!$B256&lt;&gt;"",IF('CONT. ESTOQUE'!$E256=0,"Sem Estoque",IF('CONT. ESTOQUE'!$E256&lt;'CONT. ESTOQUE'!$F256,"Estoque Perigoso","Estoque Confortável")),"")</f>
        <v/>
      </c>
      <c r="H256" s="148">
        <f>SUMIF('SAÍDAS'!$C$7:$C$300,'CONT. ESTOQUE'!$B256,'SAÍDAS'!$J$7:$J$300)</f>
        <v>0</v>
      </c>
      <c r="I256" s="148">
        <f>SUMIF(ENTRADAS!$C$8:$C$1000,'CONT. ESTOQUE'!$B256,ENTRADAS!$H$7:$H$1000)</f>
        <v>0</v>
      </c>
      <c r="J256" s="149">
        <f>'CONT. ESTOQUE'!$H256-'CONT. ESTOQUE'!$I256</f>
        <v>0</v>
      </c>
    </row>
    <row r="257" ht="15.75" customHeight="1">
      <c r="B257" s="146" t="str">
        <f>PROD!B257</f>
        <v/>
      </c>
      <c r="C257" s="147" t="str">
        <f>IF('CONT. ESTOQUE'!$B257&lt;&gt;"",SUMIF(ENTRADAS!$C$7:$C$1000,'CONT. ESTOQUE'!$B257,ENTRADAS!$E$7:$E$1000),"")</f>
        <v/>
      </c>
      <c r="D257" s="147" t="str">
        <f>IF('CONT. ESTOQUE'!$B257&lt;&gt;"",SUMIF('SAÍDAS'!$C$7:$C$300,'CONT. ESTOQUE'!$B257,'SAÍDAS'!$H$7:$H$300),"")</f>
        <v/>
      </c>
      <c r="E257" s="147">
        <f>IFERROR('CONT. ESTOQUE'!$C257-'CONT. ESTOQUE'!$D257,"")</f>
        <v>0</v>
      </c>
      <c r="F257" s="147" t="str">
        <f>IFERROR(VLOOKUP('CONT. ESTOQUE'!$B257,PROD!$B$6:$G$1000,4,0),"")</f>
        <v/>
      </c>
      <c r="G257" s="147" t="str">
        <f>IF('CONT. ESTOQUE'!$B257&lt;&gt;"",IF('CONT. ESTOQUE'!$E257=0,"Sem Estoque",IF('CONT. ESTOQUE'!$E257&lt;'CONT. ESTOQUE'!$F257,"Estoque Perigoso","Estoque Confortável")),"")</f>
        <v/>
      </c>
      <c r="H257" s="148">
        <f>SUMIF('SAÍDAS'!$C$7:$C$300,'CONT. ESTOQUE'!$B257,'SAÍDAS'!$J$7:$J$300)</f>
        <v>0</v>
      </c>
      <c r="I257" s="148">
        <f>SUMIF(ENTRADAS!$C$8:$C$1000,'CONT. ESTOQUE'!$B257,ENTRADAS!$H$7:$H$1000)</f>
        <v>0</v>
      </c>
      <c r="J257" s="149">
        <f>'CONT. ESTOQUE'!$H257-'CONT. ESTOQUE'!$I257</f>
        <v>0</v>
      </c>
    </row>
    <row r="258" ht="15.75" customHeight="1">
      <c r="B258" s="146" t="str">
        <f>PROD!B258</f>
        <v/>
      </c>
      <c r="C258" s="147" t="str">
        <f>IF('CONT. ESTOQUE'!$B258&lt;&gt;"",SUMIF(ENTRADAS!$C$7:$C$1000,'CONT. ESTOQUE'!$B258,ENTRADAS!$E$7:$E$1000),"")</f>
        <v/>
      </c>
      <c r="D258" s="147" t="str">
        <f>IF('CONT. ESTOQUE'!$B258&lt;&gt;"",SUMIF('SAÍDAS'!$C$7:$C$300,'CONT. ESTOQUE'!$B258,'SAÍDAS'!$H$7:$H$300),"")</f>
        <v/>
      </c>
      <c r="E258" s="147">
        <f>IFERROR('CONT. ESTOQUE'!$C258-'CONT. ESTOQUE'!$D258,"")</f>
        <v>0</v>
      </c>
      <c r="F258" s="147" t="str">
        <f>IFERROR(VLOOKUP('CONT. ESTOQUE'!$B258,PROD!$B$6:$G$1000,4,0),"")</f>
        <v/>
      </c>
      <c r="G258" s="147" t="str">
        <f>IF('CONT. ESTOQUE'!$B258&lt;&gt;"",IF('CONT. ESTOQUE'!$E258=0,"Sem Estoque",IF('CONT. ESTOQUE'!$E258&lt;'CONT. ESTOQUE'!$F258,"Estoque Perigoso","Estoque Confortável")),"")</f>
        <v/>
      </c>
      <c r="H258" s="148">
        <f>SUMIF('SAÍDAS'!$C$7:$C$300,'CONT. ESTOQUE'!$B258,'SAÍDAS'!$J$7:$J$300)</f>
        <v>0</v>
      </c>
      <c r="I258" s="148">
        <f>SUMIF(ENTRADAS!$C$8:$C$1000,'CONT. ESTOQUE'!$B258,ENTRADAS!$H$7:$H$1000)</f>
        <v>0</v>
      </c>
      <c r="J258" s="149">
        <f>'CONT. ESTOQUE'!$H258-'CONT. ESTOQUE'!$I258</f>
        <v>0</v>
      </c>
    </row>
    <row r="259" ht="15.75" customHeight="1">
      <c r="B259" s="146" t="str">
        <f>PROD!B259</f>
        <v/>
      </c>
      <c r="C259" s="147" t="str">
        <f>IF('CONT. ESTOQUE'!$B259&lt;&gt;"",SUMIF(ENTRADAS!$C$7:$C$1000,'CONT. ESTOQUE'!$B259,ENTRADAS!$E$7:$E$1000),"")</f>
        <v/>
      </c>
      <c r="D259" s="147" t="str">
        <f>IF('CONT. ESTOQUE'!$B259&lt;&gt;"",SUMIF('SAÍDAS'!$C$7:$C$300,'CONT. ESTOQUE'!$B259,'SAÍDAS'!$H$7:$H$300),"")</f>
        <v/>
      </c>
      <c r="E259" s="147">
        <f>IFERROR('CONT. ESTOQUE'!$C259-'CONT. ESTOQUE'!$D259,"")</f>
        <v>0</v>
      </c>
      <c r="F259" s="147" t="str">
        <f>IFERROR(VLOOKUP('CONT. ESTOQUE'!$B259,PROD!$B$6:$G$1000,4,0),"")</f>
        <v/>
      </c>
      <c r="G259" s="147" t="str">
        <f>IF('CONT. ESTOQUE'!$B259&lt;&gt;"",IF('CONT. ESTOQUE'!$E259=0,"Sem Estoque",IF('CONT. ESTOQUE'!$E259&lt;'CONT. ESTOQUE'!$F259,"Estoque Perigoso","Estoque Confortável")),"")</f>
        <v/>
      </c>
      <c r="H259" s="148">
        <f>SUMIF('SAÍDAS'!$C$7:$C$300,'CONT. ESTOQUE'!$B259,'SAÍDAS'!$J$7:$J$300)</f>
        <v>0</v>
      </c>
      <c r="I259" s="148">
        <f>SUMIF(ENTRADAS!$C$8:$C$1000,'CONT. ESTOQUE'!$B259,ENTRADAS!$H$7:$H$1000)</f>
        <v>0</v>
      </c>
      <c r="J259" s="149">
        <f>'CONT. ESTOQUE'!$H259-'CONT. ESTOQUE'!$I259</f>
        <v>0</v>
      </c>
    </row>
    <row r="260" ht="15.75" customHeight="1">
      <c r="B260" s="146" t="str">
        <f>PROD!B260</f>
        <v/>
      </c>
      <c r="C260" s="147" t="str">
        <f>IF('CONT. ESTOQUE'!$B260&lt;&gt;"",SUMIF(ENTRADAS!$C$7:$C$1000,'CONT. ESTOQUE'!$B260,ENTRADAS!$E$7:$E$1000),"")</f>
        <v/>
      </c>
      <c r="D260" s="147" t="str">
        <f>IF('CONT. ESTOQUE'!$B260&lt;&gt;"",SUMIF('SAÍDAS'!$C$7:$C$300,'CONT. ESTOQUE'!$B260,'SAÍDAS'!$H$7:$H$300),"")</f>
        <v/>
      </c>
      <c r="E260" s="147">
        <f>IFERROR('CONT. ESTOQUE'!$C260-'CONT. ESTOQUE'!$D260,"")</f>
        <v>0</v>
      </c>
      <c r="F260" s="147" t="str">
        <f>IFERROR(VLOOKUP('CONT. ESTOQUE'!$B260,PROD!$B$6:$G$1000,4,0),"")</f>
        <v/>
      </c>
      <c r="G260" s="147" t="str">
        <f>IF('CONT. ESTOQUE'!$B260&lt;&gt;"",IF('CONT. ESTOQUE'!$E260=0,"Sem Estoque",IF('CONT. ESTOQUE'!$E260&lt;'CONT. ESTOQUE'!$F260,"Estoque Perigoso","Estoque Confortável")),"")</f>
        <v/>
      </c>
      <c r="H260" s="148">
        <f>SUMIF('SAÍDAS'!$C$7:$C$300,'CONT. ESTOQUE'!$B260,'SAÍDAS'!$J$7:$J$300)</f>
        <v>0</v>
      </c>
      <c r="I260" s="148">
        <f>SUMIF(ENTRADAS!$C$8:$C$1000,'CONT. ESTOQUE'!$B260,ENTRADAS!$H$7:$H$1000)</f>
        <v>0</v>
      </c>
      <c r="J260" s="149">
        <f>'CONT. ESTOQUE'!$H260-'CONT. ESTOQUE'!$I260</f>
        <v>0</v>
      </c>
    </row>
    <row r="261" ht="15.75" customHeight="1">
      <c r="B261" s="146" t="str">
        <f>PROD!B261</f>
        <v/>
      </c>
      <c r="C261" s="147" t="str">
        <f>IF('CONT. ESTOQUE'!$B261&lt;&gt;"",SUMIF(ENTRADAS!$C$7:$C$1000,'CONT. ESTOQUE'!$B261,ENTRADAS!$E$7:$E$1000),"")</f>
        <v/>
      </c>
      <c r="D261" s="147" t="str">
        <f>IF('CONT. ESTOQUE'!$B261&lt;&gt;"",SUMIF('SAÍDAS'!$C$7:$C$300,'CONT. ESTOQUE'!$B261,'SAÍDAS'!$H$7:$H$300),"")</f>
        <v/>
      </c>
      <c r="E261" s="147">
        <f>IFERROR('CONT. ESTOQUE'!$C261-'CONT. ESTOQUE'!$D261,"")</f>
        <v>0</v>
      </c>
      <c r="F261" s="147" t="str">
        <f>IFERROR(VLOOKUP('CONT. ESTOQUE'!$B261,PROD!$B$6:$G$1000,4,0),"")</f>
        <v/>
      </c>
      <c r="G261" s="147" t="str">
        <f>IF('CONT. ESTOQUE'!$B261&lt;&gt;"",IF('CONT. ESTOQUE'!$E261=0,"Sem Estoque",IF('CONT. ESTOQUE'!$E261&lt;'CONT. ESTOQUE'!$F261,"Estoque Perigoso","Estoque Confortável")),"")</f>
        <v/>
      </c>
      <c r="H261" s="148">
        <f>SUMIF('SAÍDAS'!$C$7:$C$300,'CONT. ESTOQUE'!$B261,'SAÍDAS'!$J$7:$J$300)</f>
        <v>0</v>
      </c>
      <c r="I261" s="148">
        <f>SUMIF(ENTRADAS!$C$8:$C$1000,'CONT. ESTOQUE'!$B261,ENTRADAS!$H$7:$H$1000)</f>
        <v>0</v>
      </c>
      <c r="J261" s="149">
        <f>'CONT. ESTOQUE'!$H261-'CONT. ESTOQUE'!$I261</f>
        <v>0</v>
      </c>
    </row>
    <row r="262" ht="15.75" customHeight="1">
      <c r="B262" s="146" t="str">
        <f>PROD!B262</f>
        <v/>
      </c>
      <c r="C262" s="147" t="str">
        <f>IF('CONT. ESTOQUE'!$B262&lt;&gt;"",SUMIF(ENTRADAS!$C$7:$C$1000,'CONT. ESTOQUE'!$B262,ENTRADAS!$E$7:$E$1000),"")</f>
        <v/>
      </c>
      <c r="D262" s="147" t="str">
        <f>IF('CONT. ESTOQUE'!$B262&lt;&gt;"",SUMIF('SAÍDAS'!$C$7:$C$300,'CONT. ESTOQUE'!$B262,'SAÍDAS'!$H$7:$H$300),"")</f>
        <v/>
      </c>
      <c r="E262" s="147">
        <f>IFERROR('CONT. ESTOQUE'!$C262-'CONT. ESTOQUE'!$D262,"")</f>
        <v>0</v>
      </c>
      <c r="F262" s="147" t="str">
        <f>IFERROR(VLOOKUP('CONT. ESTOQUE'!$B262,PROD!$B$6:$G$1000,4,0),"")</f>
        <v/>
      </c>
      <c r="G262" s="147" t="str">
        <f>IF('CONT. ESTOQUE'!$B262&lt;&gt;"",IF('CONT. ESTOQUE'!$E262=0,"Sem Estoque",IF('CONT. ESTOQUE'!$E262&lt;'CONT. ESTOQUE'!$F262,"Estoque Perigoso","Estoque Confortável")),"")</f>
        <v/>
      </c>
      <c r="H262" s="148">
        <f>SUMIF('SAÍDAS'!$C$7:$C$300,'CONT. ESTOQUE'!$B262,'SAÍDAS'!$J$7:$J$300)</f>
        <v>0</v>
      </c>
      <c r="I262" s="148">
        <f>SUMIF(ENTRADAS!$C$8:$C$1000,'CONT. ESTOQUE'!$B262,ENTRADAS!$H$7:$H$1000)</f>
        <v>0</v>
      </c>
      <c r="J262" s="149">
        <f>'CONT. ESTOQUE'!$H262-'CONT. ESTOQUE'!$I262</f>
        <v>0</v>
      </c>
    </row>
    <row r="263" ht="15.75" customHeight="1">
      <c r="B263" s="146" t="str">
        <f>PROD!B263</f>
        <v/>
      </c>
      <c r="C263" s="147" t="str">
        <f>IF('CONT. ESTOQUE'!$B263&lt;&gt;"",SUMIF(ENTRADAS!$C$7:$C$1000,'CONT. ESTOQUE'!$B263,ENTRADAS!$E$7:$E$1000),"")</f>
        <v/>
      </c>
      <c r="D263" s="147" t="str">
        <f>IF('CONT. ESTOQUE'!$B263&lt;&gt;"",SUMIF('SAÍDAS'!$C$7:$C$300,'CONT. ESTOQUE'!$B263,'SAÍDAS'!$H$7:$H$300),"")</f>
        <v/>
      </c>
      <c r="E263" s="147">
        <f>IFERROR('CONT. ESTOQUE'!$C263-'CONT. ESTOQUE'!$D263,"")</f>
        <v>0</v>
      </c>
      <c r="F263" s="147" t="str">
        <f>IFERROR(VLOOKUP('CONT. ESTOQUE'!$B263,PROD!$B$6:$G$1000,4,0),"")</f>
        <v/>
      </c>
      <c r="G263" s="147" t="str">
        <f>IF('CONT. ESTOQUE'!$B263&lt;&gt;"",IF('CONT. ESTOQUE'!$E263=0,"Sem Estoque",IF('CONT. ESTOQUE'!$E263&lt;'CONT. ESTOQUE'!$F263,"Estoque Perigoso","Estoque Confortável")),"")</f>
        <v/>
      </c>
      <c r="H263" s="148">
        <f>SUMIF('SAÍDAS'!$C$7:$C$300,'CONT. ESTOQUE'!$B263,'SAÍDAS'!$J$7:$J$300)</f>
        <v>0</v>
      </c>
      <c r="I263" s="148">
        <f>SUMIF(ENTRADAS!$C$8:$C$1000,'CONT. ESTOQUE'!$B263,ENTRADAS!$H$7:$H$1000)</f>
        <v>0</v>
      </c>
      <c r="J263" s="149">
        <f>'CONT. ESTOQUE'!$H263-'CONT. ESTOQUE'!$I263</f>
        <v>0</v>
      </c>
    </row>
    <row r="264" ht="15.75" customHeight="1">
      <c r="B264" s="146" t="str">
        <f>PROD!B264</f>
        <v/>
      </c>
      <c r="C264" s="147" t="str">
        <f>IF('CONT. ESTOQUE'!$B264&lt;&gt;"",SUMIF(ENTRADAS!$C$7:$C$1000,'CONT. ESTOQUE'!$B264,ENTRADAS!$E$7:$E$1000),"")</f>
        <v/>
      </c>
      <c r="D264" s="147" t="str">
        <f>IF('CONT. ESTOQUE'!$B264&lt;&gt;"",SUMIF('SAÍDAS'!$C$7:$C$300,'CONT. ESTOQUE'!$B264,'SAÍDAS'!$H$7:$H$300),"")</f>
        <v/>
      </c>
      <c r="E264" s="147">
        <f>IFERROR('CONT. ESTOQUE'!$C264-'CONT. ESTOQUE'!$D264,"")</f>
        <v>0</v>
      </c>
      <c r="F264" s="147" t="str">
        <f>IFERROR(VLOOKUP('CONT. ESTOQUE'!$B264,PROD!$B$6:$G$1000,4,0),"")</f>
        <v/>
      </c>
      <c r="G264" s="147" t="str">
        <f>IF('CONT. ESTOQUE'!$B264&lt;&gt;"",IF('CONT. ESTOQUE'!$E264=0,"Sem Estoque",IF('CONT. ESTOQUE'!$E264&lt;'CONT. ESTOQUE'!$F264,"Estoque Perigoso","Estoque Confortável")),"")</f>
        <v/>
      </c>
      <c r="H264" s="148">
        <f>SUMIF('SAÍDAS'!$C$7:$C$300,'CONT. ESTOQUE'!$B264,'SAÍDAS'!$J$7:$J$300)</f>
        <v>0</v>
      </c>
      <c r="I264" s="148">
        <f>SUMIF(ENTRADAS!$C$8:$C$1000,'CONT. ESTOQUE'!$B264,ENTRADAS!$H$7:$H$1000)</f>
        <v>0</v>
      </c>
      <c r="J264" s="149">
        <f>'CONT. ESTOQUE'!$H264-'CONT. ESTOQUE'!$I264</f>
        <v>0</v>
      </c>
    </row>
    <row r="265" ht="15.75" customHeight="1">
      <c r="B265" s="146" t="str">
        <f>PROD!B265</f>
        <v/>
      </c>
      <c r="C265" s="147" t="str">
        <f>IF('CONT. ESTOQUE'!$B265&lt;&gt;"",SUMIF(ENTRADAS!$C$7:$C$1000,'CONT. ESTOQUE'!$B265,ENTRADAS!$E$7:$E$1000),"")</f>
        <v/>
      </c>
      <c r="D265" s="147" t="str">
        <f>IF('CONT. ESTOQUE'!$B265&lt;&gt;"",SUMIF('SAÍDAS'!$C$7:$C$300,'CONT. ESTOQUE'!$B265,'SAÍDAS'!$H$7:$H$300),"")</f>
        <v/>
      </c>
      <c r="E265" s="147">
        <f>IFERROR('CONT. ESTOQUE'!$C265-'CONT. ESTOQUE'!$D265,"")</f>
        <v>0</v>
      </c>
      <c r="F265" s="147" t="str">
        <f>IFERROR(VLOOKUP('CONT. ESTOQUE'!$B265,PROD!$B$6:$G$1000,4,0),"")</f>
        <v/>
      </c>
      <c r="G265" s="147" t="str">
        <f>IF('CONT. ESTOQUE'!$B265&lt;&gt;"",IF('CONT. ESTOQUE'!$E265=0,"Sem Estoque",IF('CONT. ESTOQUE'!$E265&lt;'CONT. ESTOQUE'!$F265,"Estoque Perigoso","Estoque Confortável")),"")</f>
        <v/>
      </c>
      <c r="H265" s="148">
        <f>SUMIF('SAÍDAS'!$C$7:$C$300,'CONT. ESTOQUE'!$B265,'SAÍDAS'!$J$7:$J$300)</f>
        <v>0</v>
      </c>
      <c r="I265" s="148">
        <f>SUMIF(ENTRADAS!$C$8:$C$1000,'CONT. ESTOQUE'!$B265,ENTRADAS!$H$7:$H$1000)</f>
        <v>0</v>
      </c>
      <c r="J265" s="149">
        <f>'CONT. ESTOQUE'!$H265-'CONT. ESTOQUE'!$I265</f>
        <v>0</v>
      </c>
    </row>
    <row r="266" ht="15.75" customHeight="1">
      <c r="B266" s="146" t="str">
        <f>PROD!B266</f>
        <v/>
      </c>
      <c r="C266" s="147" t="str">
        <f>IF('CONT. ESTOQUE'!$B266&lt;&gt;"",SUMIF(ENTRADAS!$C$7:$C$1000,'CONT. ESTOQUE'!$B266,ENTRADAS!$E$7:$E$1000),"")</f>
        <v/>
      </c>
      <c r="D266" s="147" t="str">
        <f>IF('CONT. ESTOQUE'!$B266&lt;&gt;"",SUMIF('SAÍDAS'!$C$7:$C$300,'CONT. ESTOQUE'!$B266,'SAÍDAS'!$H$7:$H$300),"")</f>
        <v/>
      </c>
      <c r="E266" s="147">
        <f>IFERROR('CONT. ESTOQUE'!$C266-'CONT. ESTOQUE'!$D266,"")</f>
        <v>0</v>
      </c>
      <c r="F266" s="147" t="str">
        <f>IFERROR(VLOOKUP('CONT. ESTOQUE'!$B266,PROD!$B$6:$G$1000,4,0),"")</f>
        <v/>
      </c>
      <c r="G266" s="147" t="str">
        <f>IF('CONT. ESTOQUE'!$B266&lt;&gt;"",IF('CONT. ESTOQUE'!$E266=0,"Sem Estoque",IF('CONT. ESTOQUE'!$E266&lt;'CONT. ESTOQUE'!$F266,"Estoque Perigoso","Estoque Confortável")),"")</f>
        <v/>
      </c>
      <c r="H266" s="148">
        <f>SUMIF('SAÍDAS'!$C$7:$C$300,'CONT. ESTOQUE'!$B266,'SAÍDAS'!$J$7:$J$300)</f>
        <v>0</v>
      </c>
      <c r="I266" s="148">
        <f>SUMIF(ENTRADAS!$C$8:$C$1000,'CONT. ESTOQUE'!$B266,ENTRADAS!$H$7:$H$1000)</f>
        <v>0</v>
      </c>
      <c r="J266" s="149">
        <f>'CONT. ESTOQUE'!$H266-'CONT. ESTOQUE'!$I266</f>
        <v>0</v>
      </c>
    </row>
    <row r="267" ht="15.75" customHeight="1">
      <c r="B267" s="146" t="str">
        <f>PROD!B267</f>
        <v/>
      </c>
      <c r="C267" s="147" t="str">
        <f>IF('CONT. ESTOQUE'!$B267&lt;&gt;"",SUMIF(ENTRADAS!$C$7:$C$1000,'CONT. ESTOQUE'!$B267,ENTRADAS!$E$7:$E$1000),"")</f>
        <v/>
      </c>
      <c r="D267" s="147" t="str">
        <f>IF('CONT. ESTOQUE'!$B267&lt;&gt;"",SUMIF('SAÍDAS'!$C$7:$C$300,'CONT. ESTOQUE'!$B267,'SAÍDAS'!$H$7:$H$300),"")</f>
        <v/>
      </c>
      <c r="E267" s="147">
        <f>IFERROR('CONT. ESTOQUE'!$C267-'CONT. ESTOQUE'!$D267,"")</f>
        <v>0</v>
      </c>
      <c r="F267" s="147" t="str">
        <f>IFERROR(VLOOKUP('CONT. ESTOQUE'!$B267,PROD!$B$6:$G$1000,4,0),"")</f>
        <v/>
      </c>
      <c r="G267" s="147" t="str">
        <f>IF('CONT. ESTOQUE'!$B267&lt;&gt;"",IF('CONT. ESTOQUE'!$E267=0,"Sem Estoque",IF('CONT. ESTOQUE'!$E267&lt;'CONT. ESTOQUE'!$F267,"Estoque Perigoso","Estoque Confortável")),"")</f>
        <v/>
      </c>
      <c r="H267" s="148">
        <f>SUMIF('SAÍDAS'!$C$7:$C$300,'CONT. ESTOQUE'!$B267,'SAÍDAS'!$J$7:$J$300)</f>
        <v>0</v>
      </c>
      <c r="I267" s="148">
        <f>SUMIF(ENTRADAS!$C$8:$C$1000,'CONT. ESTOQUE'!$B267,ENTRADAS!$H$7:$H$1000)</f>
        <v>0</v>
      </c>
      <c r="J267" s="149">
        <f>'CONT. ESTOQUE'!$H267-'CONT. ESTOQUE'!$I267</f>
        <v>0</v>
      </c>
    </row>
    <row r="268" ht="15.75" customHeight="1">
      <c r="B268" s="146" t="str">
        <f>PROD!B268</f>
        <v/>
      </c>
      <c r="C268" s="147" t="str">
        <f>IF('CONT. ESTOQUE'!$B268&lt;&gt;"",SUMIF(ENTRADAS!$C$7:$C$1000,'CONT. ESTOQUE'!$B268,ENTRADAS!$E$7:$E$1000),"")</f>
        <v/>
      </c>
      <c r="D268" s="147" t="str">
        <f>IF('CONT. ESTOQUE'!$B268&lt;&gt;"",SUMIF('SAÍDAS'!$C$7:$C$300,'CONT. ESTOQUE'!$B268,'SAÍDAS'!$H$7:$H$300),"")</f>
        <v/>
      </c>
      <c r="E268" s="147">
        <f>IFERROR('CONT. ESTOQUE'!$C268-'CONT. ESTOQUE'!$D268,"")</f>
        <v>0</v>
      </c>
      <c r="F268" s="147" t="str">
        <f>IFERROR(VLOOKUP('CONT. ESTOQUE'!$B268,PROD!$B$6:$G$1000,4,0),"")</f>
        <v/>
      </c>
      <c r="G268" s="147" t="str">
        <f>IF('CONT. ESTOQUE'!$B268&lt;&gt;"",IF('CONT. ESTOQUE'!$E268=0,"Sem Estoque",IF('CONT. ESTOQUE'!$E268&lt;'CONT. ESTOQUE'!$F268,"Estoque Perigoso","Estoque Confortável")),"")</f>
        <v/>
      </c>
      <c r="H268" s="148">
        <f>SUMIF('SAÍDAS'!$C$7:$C$300,'CONT. ESTOQUE'!$B268,'SAÍDAS'!$J$7:$J$300)</f>
        <v>0</v>
      </c>
      <c r="I268" s="148">
        <f>SUMIF(ENTRADAS!$C$8:$C$1000,'CONT. ESTOQUE'!$B268,ENTRADAS!$H$7:$H$1000)</f>
        <v>0</v>
      </c>
      <c r="J268" s="149">
        <f>'CONT. ESTOQUE'!$H268-'CONT. ESTOQUE'!$I268</f>
        <v>0</v>
      </c>
    </row>
    <row r="269" ht="15.75" customHeight="1">
      <c r="B269" s="146" t="str">
        <f>PROD!B269</f>
        <v/>
      </c>
      <c r="C269" s="147" t="str">
        <f>IF('CONT. ESTOQUE'!$B269&lt;&gt;"",SUMIF(ENTRADAS!$C$7:$C$1000,'CONT. ESTOQUE'!$B269,ENTRADAS!$E$7:$E$1000),"")</f>
        <v/>
      </c>
      <c r="D269" s="147" t="str">
        <f>IF('CONT. ESTOQUE'!$B269&lt;&gt;"",SUMIF('SAÍDAS'!$C$7:$C$300,'CONT. ESTOQUE'!$B269,'SAÍDAS'!$H$7:$H$300),"")</f>
        <v/>
      </c>
      <c r="E269" s="147">
        <f>IFERROR('CONT. ESTOQUE'!$C269-'CONT. ESTOQUE'!$D269,"")</f>
        <v>0</v>
      </c>
      <c r="F269" s="147" t="str">
        <f>IFERROR(VLOOKUP('CONT. ESTOQUE'!$B269,PROD!$B$6:$G$1000,4,0),"")</f>
        <v/>
      </c>
      <c r="G269" s="147" t="str">
        <f>IF('CONT. ESTOQUE'!$B269&lt;&gt;"",IF('CONT. ESTOQUE'!$E269=0,"Sem Estoque",IF('CONT. ESTOQUE'!$E269&lt;'CONT. ESTOQUE'!$F269,"Estoque Perigoso","Estoque Confortável")),"")</f>
        <v/>
      </c>
      <c r="H269" s="148">
        <f>SUMIF('SAÍDAS'!$C$7:$C$300,'CONT. ESTOQUE'!$B269,'SAÍDAS'!$J$7:$J$300)</f>
        <v>0</v>
      </c>
      <c r="I269" s="148">
        <f>SUMIF(ENTRADAS!$C$8:$C$1000,'CONT. ESTOQUE'!$B269,ENTRADAS!$H$7:$H$1000)</f>
        <v>0</v>
      </c>
      <c r="J269" s="149">
        <f>'CONT. ESTOQUE'!$H269-'CONT. ESTOQUE'!$I269</f>
        <v>0</v>
      </c>
    </row>
    <row r="270" ht="15.75" customHeight="1">
      <c r="B270" s="146" t="str">
        <f>PROD!B270</f>
        <v/>
      </c>
      <c r="C270" s="147" t="str">
        <f>IF('CONT. ESTOQUE'!$B270&lt;&gt;"",SUMIF(ENTRADAS!$C$7:$C$1000,'CONT. ESTOQUE'!$B270,ENTRADAS!$E$7:$E$1000),"")</f>
        <v/>
      </c>
      <c r="D270" s="147" t="str">
        <f>IF('CONT. ESTOQUE'!$B270&lt;&gt;"",SUMIF('SAÍDAS'!$C$7:$C$300,'CONT. ESTOQUE'!$B270,'SAÍDAS'!$H$7:$H$300),"")</f>
        <v/>
      </c>
      <c r="E270" s="147">
        <f>IFERROR('CONT. ESTOQUE'!$C270-'CONT. ESTOQUE'!$D270,"")</f>
        <v>0</v>
      </c>
      <c r="F270" s="147" t="str">
        <f>IFERROR(VLOOKUP('CONT. ESTOQUE'!$B270,PROD!$B$6:$G$1000,4,0),"")</f>
        <v/>
      </c>
      <c r="G270" s="147" t="str">
        <f>IF('CONT. ESTOQUE'!$B270&lt;&gt;"",IF('CONT. ESTOQUE'!$E270=0,"Sem Estoque",IF('CONT. ESTOQUE'!$E270&lt;'CONT. ESTOQUE'!$F270,"Estoque Perigoso","Estoque Confortável")),"")</f>
        <v/>
      </c>
      <c r="H270" s="148">
        <f>SUMIF('SAÍDAS'!$C$7:$C$300,'CONT. ESTOQUE'!$B270,'SAÍDAS'!$J$7:$J$300)</f>
        <v>0</v>
      </c>
      <c r="I270" s="148">
        <f>SUMIF(ENTRADAS!$C$8:$C$1000,'CONT. ESTOQUE'!$B270,ENTRADAS!$H$7:$H$1000)</f>
        <v>0</v>
      </c>
      <c r="J270" s="149">
        <f>'CONT. ESTOQUE'!$H270-'CONT. ESTOQUE'!$I270</f>
        <v>0</v>
      </c>
    </row>
    <row r="271" ht="15.75" customHeight="1">
      <c r="B271" s="146" t="str">
        <f>PROD!B271</f>
        <v/>
      </c>
      <c r="C271" s="147" t="str">
        <f>IF('CONT. ESTOQUE'!$B271&lt;&gt;"",SUMIF(ENTRADAS!$C$7:$C$1000,'CONT. ESTOQUE'!$B271,ENTRADAS!$E$7:$E$1000),"")</f>
        <v/>
      </c>
      <c r="D271" s="147" t="str">
        <f>IF('CONT. ESTOQUE'!$B271&lt;&gt;"",SUMIF('SAÍDAS'!$C$7:$C$300,'CONT. ESTOQUE'!$B271,'SAÍDAS'!$H$7:$H$300),"")</f>
        <v/>
      </c>
      <c r="E271" s="147">
        <f>IFERROR('CONT. ESTOQUE'!$C271-'CONT. ESTOQUE'!$D271,"")</f>
        <v>0</v>
      </c>
      <c r="F271" s="147" t="str">
        <f>IFERROR(VLOOKUP('CONT. ESTOQUE'!$B271,PROD!$B$6:$G$1000,4,0),"")</f>
        <v/>
      </c>
      <c r="G271" s="147" t="str">
        <f>IF('CONT. ESTOQUE'!$B271&lt;&gt;"",IF('CONT. ESTOQUE'!$E271=0,"Sem Estoque",IF('CONT. ESTOQUE'!$E271&lt;'CONT. ESTOQUE'!$F271,"Estoque Perigoso","Estoque Confortável")),"")</f>
        <v/>
      </c>
      <c r="H271" s="148">
        <f>SUMIF('SAÍDAS'!$C$7:$C$300,'CONT. ESTOQUE'!$B271,'SAÍDAS'!$J$7:$J$300)</f>
        <v>0</v>
      </c>
      <c r="I271" s="148">
        <f>SUMIF(ENTRADAS!$C$8:$C$1000,'CONT. ESTOQUE'!$B271,ENTRADAS!$H$7:$H$1000)</f>
        <v>0</v>
      </c>
      <c r="J271" s="149">
        <f>'CONT. ESTOQUE'!$H271-'CONT. ESTOQUE'!$I271</f>
        <v>0</v>
      </c>
    </row>
    <row r="272" ht="15.75" customHeight="1">
      <c r="B272" s="146" t="str">
        <f>PROD!B272</f>
        <v/>
      </c>
      <c r="C272" s="147" t="str">
        <f>IF('CONT. ESTOQUE'!$B272&lt;&gt;"",SUMIF(ENTRADAS!$C$7:$C$1000,'CONT. ESTOQUE'!$B272,ENTRADAS!$E$7:$E$1000),"")</f>
        <v/>
      </c>
      <c r="D272" s="147" t="str">
        <f>IF('CONT. ESTOQUE'!$B272&lt;&gt;"",SUMIF('SAÍDAS'!$C$7:$C$300,'CONT. ESTOQUE'!$B272,'SAÍDAS'!$H$7:$H$300),"")</f>
        <v/>
      </c>
      <c r="E272" s="147">
        <f>IFERROR('CONT. ESTOQUE'!$C272-'CONT. ESTOQUE'!$D272,"")</f>
        <v>0</v>
      </c>
      <c r="F272" s="147" t="str">
        <f>IFERROR(VLOOKUP('CONT. ESTOQUE'!$B272,PROD!$B$6:$G$1000,4,0),"")</f>
        <v/>
      </c>
      <c r="G272" s="147" t="str">
        <f>IF('CONT. ESTOQUE'!$B272&lt;&gt;"",IF('CONT. ESTOQUE'!$E272=0,"Sem Estoque",IF('CONT. ESTOQUE'!$E272&lt;'CONT. ESTOQUE'!$F272,"Estoque Perigoso","Estoque Confortável")),"")</f>
        <v/>
      </c>
      <c r="H272" s="148">
        <f>SUMIF('SAÍDAS'!$C$7:$C$300,'CONT. ESTOQUE'!$B272,'SAÍDAS'!$J$7:$J$300)</f>
        <v>0</v>
      </c>
      <c r="I272" s="148">
        <f>SUMIF(ENTRADAS!$C$8:$C$1000,'CONT. ESTOQUE'!$B272,ENTRADAS!$H$7:$H$1000)</f>
        <v>0</v>
      </c>
      <c r="J272" s="149">
        <f>'CONT. ESTOQUE'!$H272-'CONT. ESTOQUE'!$I272</f>
        <v>0</v>
      </c>
    </row>
    <row r="273" ht="15.75" customHeight="1">
      <c r="B273" s="146" t="str">
        <f>PROD!B273</f>
        <v/>
      </c>
      <c r="C273" s="147" t="str">
        <f>IF('CONT. ESTOQUE'!$B273&lt;&gt;"",SUMIF(ENTRADAS!$C$7:$C$1000,'CONT. ESTOQUE'!$B273,ENTRADAS!$E$7:$E$1000),"")</f>
        <v/>
      </c>
      <c r="D273" s="147" t="str">
        <f>IF('CONT. ESTOQUE'!$B273&lt;&gt;"",SUMIF('SAÍDAS'!$C$7:$C$300,'CONT. ESTOQUE'!$B273,'SAÍDAS'!$H$7:$H$300),"")</f>
        <v/>
      </c>
      <c r="E273" s="147">
        <f>IFERROR('CONT. ESTOQUE'!$C273-'CONT. ESTOQUE'!$D273,"")</f>
        <v>0</v>
      </c>
      <c r="F273" s="147" t="str">
        <f>IFERROR(VLOOKUP('CONT. ESTOQUE'!$B273,PROD!$B$6:$G$1000,4,0),"")</f>
        <v/>
      </c>
      <c r="G273" s="147" t="str">
        <f>IF('CONT. ESTOQUE'!$B273&lt;&gt;"",IF('CONT. ESTOQUE'!$E273=0,"Sem Estoque",IF('CONT. ESTOQUE'!$E273&lt;'CONT. ESTOQUE'!$F273,"Estoque Perigoso","Estoque Confortável")),"")</f>
        <v/>
      </c>
      <c r="H273" s="148">
        <f>SUMIF('SAÍDAS'!$C$7:$C$300,'CONT. ESTOQUE'!$B273,'SAÍDAS'!$J$7:$J$300)</f>
        <v>0</v>
      </c>
      <c r="I273" s="148">
        <f>SUMIF(ENTRADAS!$C$8:$C$1000,'CONT. ESTOQUE'!$B273,ENTRADAS!$H$7:$H$1000)</f>
        <v>0</v>
      </c>
      <c r="J273" s="149">
        <f>'CONT. ESTOQUE'!$H273-'CONT. ESTOQUE'!$I273</f>
        <v>0</v>
      </c>
    </row>
    <row r="274" ht="15.75" customHeight="1">
      <c r="B274" s="146" t="str">
        <f>PROD!B274</f>
        <v/>
      </c>
      <c r="C274" s="147" t="str">
        <f>IF('CONT. ESTOQUE'!$B274&lt;&gt;"",SUMIF(ENTRADAS!$C$7:$C$1000,'CONT. ESTOQUE'!$B274,ENTRADAS!$E$7:$E$1000),"")</f>
        <v/>
      </c>
      <c r="D274" s="147" t="str">
        <f>IF('CONT. ESTOQUE'!$B274&lt;&gt;"",SUMIF('SAÍDAS'!$C$7:$C$300,'CONT. ESTOQUE'!$B274,'SAÍDAS'!$H$7:$H$300),"")</f>
        <v/>
      </c>
      <c r="E274" s="147">
        <f>IFERROR('CONT. ESTOQUE'!$C274-'CONT. ESTOQUE'!$D274,"")</f>
        <v>0</v>
      </c>
      <c r="F274" s="147" t="str">
        <f>IFERROR(VLOOKUP('CONT. ESTOQUE'!$B274,PROD!$B$6:$G$1000,4,0),"")</f>
        <v/>
      </c>
      <c r="G274" s="147" t="str">
        <f>IF('CONT. ESTOQUE'!$B274&lt;&gt;"",IF('CONT. ESTOQUE'!$E274=0,"Sem Estoque",IF('CONT. ESTOQUE'!$E274&lt;'CONT. ESTOQUE'!$F274,"Estoque Perigoso","Estoque Confortável")),"")</f>
        <v/>
      </c>
      <c r="H274" s="148">
        <f>SUMIF('SAÍDAS'!$C$7:$C$300,'CONT. ESTOQUE'!$B274,'SAÍDAS'!$J$7:$J$300)</f>
        <v>0</v>
      </c>
      <c r="I274" s="148">
        <f>SUMIF(ENTRADAS!$C$8:$C$1000,'CONT. ESTOQUE'!$B274,ENTRADAS!$H$7:$H$1000)</f>
        <v>0</v>
      </c>
      <c r="J274" s="149">
        <f>'CONT. ESTOQUE'!$H274-'CONT. ESTOQUE'!$I274</f>
        <v>0</v>
      </c>
    </row>
    <row r="275" ht="15.75" customHeight="1">
      <c r="B275" s="146" t="str">
        <f>PROD!B275</f>
        <v/>
      </c>
      <c r="C275" s="147" t="str">
        <f>IF('CONT. ESTOQUE'!$B275&lt;&gt;"",SUMIF(ENTRADAS!$C$7:$C$1000,'CONT. ESTOQUE'!$B275,ENTRADAS!$E$7:$E$1000),"")</f>
        <v/>
      </c>
      <c r="D275" s="147" t="str">
        <f>IF('CONT. ESTOQUE'!$B275&lt;&gt;"",SUMIF('SAÍDAS'!$C$7:$C$300,'CONT. ESTOQUE'!$B275,'SAÍDAS'!$H$7:$H$300),"")</f>
        <v/>
      </c>
      <c r="E275" s="147">
        <f>IFERROR('CONT. ESTOQUE'!$C275-'CONT. ESTOQUE'!$D275,"")</f>
        <v>0</v>
      </c>
      <c r="F275" s="147" t="str">
        <f>IFERROR(VLOOKUP('CONT. ESTOQUE'!$B275,PROD!$B$6:$G$1000,4,0),"")</f>
        <v/>
      </c>
      <c r="G275" s="147" t="str">
        <f>IF('CONT. ESTOQUE'!$B275&lt;&gt;"",IF('CONT. ESTOQUE'!$E275=0,"Sem Estoque",IF('CONT. ESTOQUE'!$E275&lt;'CONT. ESTOQUE'!$F275,"Estoque Perigoso","Estoque Confortável")),"")</f>
        <v/>
      </c>
      <c r="H275" s="148">
        <f>SUMIF('SAÍDAS'!$C$7:$C$300,'CONT. ESTOQUE'!$B275,'SAÍDAS'!$J$7:$J$300)</f>
        <v>0</v>
      </c>
      <c r="I275" s="148">
        <f>SUMIF(ENTRADAS!$C$8:$C$1000,'CONT. ESTOQUE'!$B275,ENTRADAS!$H$7:$H$1000)</f>
        <v>0</v>
      </c>
      <c r="J275" s="149">
        <f>'CONT. ESTOQUE'!$H275-'CONT. ESTOQUE'!$I275</f>
        <v>0</v>
      </c>
    </row>
    <row r="276" ht="15.75" customHeight="1">
      <c r="B276" s="146" t="str">
        <f>PROD!B276</f>
        <v/>
      </c>
      <c r="C276" s="147" t="str">
        <f>IF('CONT. ESTOQUE'!$B276&lt;&gt;"",SUMIF(ENTRADAS!$C$7:$C$1000,'CONT. ESTOQUE'!$B276,ENTRADAS!$E$7:$E$1000),"")</f>
        <v/>
      </c>
      <c r="D276" s="147" t="str">
        <f>IF('CONT. ESTOQUE'!$B276&lt;&gt;"",SUMIF('SAÍDAS'!$C$7:$C$300,'CONT. ESTOQUE'!$B276,'SAÍDAS'!$H$7:$H$300),"")</f>
        <v/>
      </c>
      <c r="E276" s="147">
        <f>IFERROR('CONT. ESTOQUE'!$C276-'CONT. ESTOQUE'!$D276,"")</f>
        <v>0</v>
      </c>
      <c r="F276" s="147" t="str">
        <f>IFERROR(VLOOKUP('CONT. ESTOQUE'!$B276,PROD!$B$6:$G$1000,4,0),"")</f>
        <v/>
      </c>
      <c r="G276" s="147" t="str">
        <f>IF('CONT. ESTOQUE'!$B276&lt;&gt;"",IF('CONT. ESTOQUE'!$E276=0,"Sem Estoque",IF('CONT. ESTOQUE'!$E276&lt;'CONT. ESTOQUE'!$F276,"Estoque Perigoso","Estoque Confortável")),"")</f>
        <v/>
      </c>
      <c r="H276" s="148">
        <f>SUMIF('SAÍDAS'!$C$7:$C$300,'CONT. ESTOQUE'!$B276,'SAÍDAS'!$J$7:$J$300)</f>
        <v>0</v>
      </c>
      <c r="I276" s="148">
        <f>SUMIF(ENTRADAS!$C$8:$C$1000,'CONT. ESTOQUE'!$B276,ENTRADAS!$H$7:$H$1000)</f>
        <v>0</v>
      </c>
      <c r="J276" s="149">
        <f>'CONT. ESTOQUE'!$H276-'CONT. ESTOQUE'!$I276</f>
        <v>0</v>
      </c>
    </row>
    <row r="277" ht="15.75" customHeight="1">
      <c r="B277" s="146" t="str">
        <f>PROD!B277</f>
        <v/>
      </c>
      <c r="C277" s="147" t="str">
        <f>IF('CONT. ESTOQUE'!$B277&lt;&gt;"",SUMIF(ENTRADAS!$C$7:$C$1000,'CONT. ESTOQUE'!$B277,ENTRADAS!$E$7:$E$1000),"")</f>
        <v/>
      </c>
      <c r="D277" s="147" t="str">
        <f>IF('CONT. ESTOQUE'!$B277&lt;&gt;"",SUMIF('SAÍDAS'!$C$7:$C$300,'CONT. ESTOQUE'!$B277,'SAÍDAS'!$H$7:$H$300),"")</f>
        <v/>
      </c>
      <c r="E277" s="147">
        <f>IFERROR('CONT. ESTOQUE'!$C277-'CONT. ESTOQUE'!$D277,"")</f>
        <v>0</v>
      </c>
      <c r="F277" s="147" t="str">
        <f>IFERROR(VLOOKUP('CONT. ESTOQUE'!$B277,PROD!$B$6:$G$1000,4,0),"")</f>
        <v/>
      </c>
      <c r="G277" s="147" t="str">
        <f>IF('CONT. ESTOQUE'!$B277&lt;&gt;"",IF('CONT. ESTOQUE'!$E277=0,"Sem Estoque",IF('CONT. ESTOQUE'!$E277&lt;'CONT. ESTOQUE'!$F277,"Estoque Perigoso","Estoque Confortável")),"")</f>
        <v/>
      </c>
      <c r="H277" s="148">
        <f>SUMIF('SAÍDAS'!$C$7:$C$300,'CONT. ESTOQUE'!$B277,'SAÍDAS'!$J$7:$J$300)</f>
        <v>0</v>
      </c>
      <c r="I277" s="148">
        <f>SUMIF(ENTRADAS!$C$8:$C$1000,'CONT. ESTOQUE'!$B277,ENTRADAS!$H$7:$H$1000)</f>
        <v>0</v>
      </c>
      <c r="J277" s="149">
        <f>'CONT. ESTOQUE'!$H277-'CONT. ESTOQUE'!$I277</f>
        <v>0</v>
      </c>
    </row>
    <row r="278" ht="15.75" customHeight="1">
      <c r="B278" s="146" t="str">
        <f>PROD!B278</f>
        <v/>
      </c>
      <c r="C278" s="147" t="str">
        <f>IF('CONT. ESTOQUE'!$B278&lt;&gt;"",SUMIF(ENTRADAS!$C$7:$C$1000,'CONT. ESTOQUE'!$B278,ENTRADAS!$E$7:$E$1000),"")</f>
        <v/>
      </c>
      <c r="D278" s="147" t="str">
        <f>IF('CONT. ESTOQUE'!$B278&lt;&gt;"",SUMIF('SAÍDAS'!$C$7:$C$300,'CONT. ESTOQUE'!$B278,'SAÍDAS'!$H$7:$H$300),"")</f>
        <v/>
      </c>
      <c r="E278" s="147">
        <f>IFERROR('CONT. ESTOQUE'!$C278-'CONT. ESTOQUE'!$D278,"")</f>
        <v>0</v>
      </c>
      <c r="F278" s="147" t="str">
        <f>IFERROR(VLOOKUP('CONT. ESTOQUE'!$B278,PROD!$B$6:$G$1000,4,0),"")</f>
        <v/>
      </c>
      <c r="G278" s="147" t="str">
        <f>IF('CONT. ESTOQUE'!$B278&lt;&gt;"",IF('CONT. ESTOQUE'!$E278=0,"Sem Estoque",IF('CONT. ESTOQUE'!$E278&lt;'CONT. ESTOQUE'!$F278,"Estoque Perigoso","Estoque Confortável")),"")</f>
        <v/>
      </c>
      <c r="H278" s="148">
        <f>SUMIF('SAÍDAS'!$C$7:$C$300,'CONT. ESTOQUE'!$B278,'SAÍDAS'!$J$7:$J$300)</f>
        <v>0</v>
      </c>
      <c r="I278" s="148">
        <f>SUMIF(ENTRADAS!$C$8:$C$1000,'CONT. ESTOQUE'!$B278,ENTRADAS!$H$7:$H$1000)</f>
        <v>0</v>
      </c>
      <c r="J278" s="149">
        <f>'CONT. ESTOQUE'!$H278-'CONT. ESTOQUE'!$I278</f>
        <v>0</v>
      </c>
    </row>
    <row r="279" ht="15.75" customHeight="1">
      <c r="B279" s="146" t="str">
        <f>PROD!B279</f>
        <v/>
      </c>
      <c r="C279" s="147" t="str">
        <f>IF('CONT. ESTOQUE'!$B279&lt;&gt;"",SUMIF(ENTRADAS!$C$7:$C$1000,'CONT. ESTOQUE'!$B279,ENTRADAS!$E$7:$E$1000),"")</f>
        <v/>
      </c>
      <c r="D279" s="147" t="str">
        <f>IF('CONT. ESTOQUE'!$B279&lt;&gt;"",SUMIF('SAÍDAS'!$C$7:$C$300,'CONT. ESTOQUE'!$B279,'SAÍDAS'!$H$7:$H$300),"")</f>
        <v/>
      </c>
      <c r="E279" s="147">
        <f>IFERROR('CONT. ESTOQUE'!$C279-'CONT. ESTOQUE'!$D279,"")</f>
        <v>0</v>
      </c>
      <c r="F279" s="147" t="str">
        <f>IFERROR(VLOOKUP('CONT. ESTOQUE'!$B279,PROD!$B$6:$G$1000,4,0),"")</f>
        <v/>
      </c>
      <c r="G279" s="147" t="str">
        <f>IF('CONT. ESTOQUE'!$B279&lt;&gt;"",IF('CONT. ESTOQUE'!$E279=0,"Sem Estoque",IF('CONT. ESTOQUE'!$E279&lt;'CONT. ESTOQUE'!$F279,"Estoque Perigoso","Estoque Confortável")),"")</f>
        <v/>
      </c>
      <c r="H279" s="148">
        <f>SUMIF('SAÍDAS'!$C$7:$C$300,'CONT. ESTOQUE'!$B279,'SAÍDAS'!$J$7:$J$300)</f>
        <v>0</v>
      </c>
      <c r="I279" s="148">
        <f>SUMIF(ENTRADAS!$C$8:$C$1000,'CONT. ESTOQUE'!$B279,ENTRADAS!$H$7:$H$1000)</f>
        <v>0</v>
      </c>
      <c r="J279" s="149">
        <f>'CONT. ESTOQUE'!$H279-'CONT. ESTOQUE'!$I279</f>
        <v>0</v>
      </c>
    </row>
    <row r="280" ht="15.75" customHeight="1">
      <c r="B280" s="146" t="str">
        <f>PROD!B280</f>
        <v/>
      </c>
      <c r="C280" s="147" t="str">
        <f>IF('CONT. ESTOQUE'!$B280&lt;&gt;"",SUMIF(ENTRADAS!$C$7:$C$1000,'CONT. ESTOQUE'!$B280,ENTRADAS!$E$7:$E$1000),"")</f>
        <v/>
      </c>
      <c r="D280" s="147" t="str">
        <f>IF('CONT. ESTOQUE'!$B280&lt;&gt;"",SUMIF('SAÍDAS'!$C$7:$C$300,'CONT. ESTOQUE'!$B280,'SAÍDAS'!$H$7:$H$300),"")</f>
        <v/>
      </c>
      <c r="E280" s="147">
        <f>IFERROR('CONT. ESTOQUE'!$C280-'CONT. ESTOQUE'!$D280,"")</f>
        <v>0</v>
      </c>
      <c r="F280" s="147" t="str">
        <f>IFERROR(VLOOKUP('CONT. ESTOQUE'!$B280,PROD!$B$6:$G$1000,4,0),"")</f>
        <v/>
      </c>
      <c r="G280" s="147" t="str">
        <f>IF('CONT. ESTOQUE'!$B280&lt;&gt;"",IF('CONT. ESTOQUE'!$E280=0,"Sem Estoque",IF('CONT. ESTOQUE'!$E280&lt;'CONT. ESTOQUE'!$F280,"Estoque Perigoso","Estoque Confortável")),"")</f>
        <v/>
      </c>
      <c r="H280" s="148">
        <f>SUMIF('SAÍDAS'!$C$7:$C$300,'CONT. ESTOQUE'!$B280,'SAÍDAS'!$J$7:$J$300)</f>
        <v>0</v>
      </c>
      <c r="I280" s="148">
        <f>SUMIF(ENTRADAS!$C$8:$C$1000,'CONT. ESTOQUE'!$B280,ENTRADAS!$H$7:$H$1000)</f>
        <v>0</v>
      </c>
      <c r="J280" s="149">
        <f>'CONT. ESTOQUE'!$H280-'CONT. ESTOQUE'!$I280</f>
        <v>0</v>
      </c>
    </row>
    <row r="281" ht="15.75" customHeight="1">
      <c r="B281" s="146" t="str">
        <f>PROD!B281</f>
        <v/>
      </c>
      <c r="C281" s="147" t="str">
        <f>IF('CONT. ESTOQUE'!$B281&lt;&gt;"",SUMIF(ENTRADAS!$C$7:$C$1000,'CONT. ESTOQUE'!$B281,ENTRADAS!$E$7:$E$1000),"")</f>
        <v/>
      </c>
      <c r="D281" s="147" t="str">
        <f>IF('CONT. ESTOQUE'!$B281&lt;&gt;"",SUMIF('SAÍDAS'!$C$7:$C$300,'CONT. ESTOQUE'!$B281,'SAÍDAS'!$H$7:$H$300),"")</f>
        <v/>
      </c>
      <c r="E281" s="147">
        <f>IFERROR('CONT. ESTOQUE'!$C281-'CONT. ESTOQUE'!$D281,"")</f>
        <v>0</v>
      </c>
      <c r="F281" s="147" t="str">
        <f>IFERROR(VLOOKUP('CONT. ESTOQUE'!$B281,PROD!$B$6:$G$1000,4,0),"")</f>
        <v/>
      </c>
      <c r="G281" s="147" t="str">
        <f>IF('CONT. ESTOQUE'!$B281&lt;&gt;"",IF('CONT. ESTOQUE'!$E281=0,"Sem Estoque",IF('CONT. ESTOQUE'!$E281&lt;'CONT. ESTOQUE'!$F281,"Estoque Perigoso","Estoque Confortável")),"")</f>
        <v/>
      </c>
      <c r="H281" s="148">
        <f>SUMIF('SAÍDAS'!$C$7:$C$300,'CONT. ESTOQUE'!$B281,'SAÍDAS'!$J$7:$J$300)</f>
        <v>0</v>
      </c>
      <c r="I281" s="148">
        <f>SUMIF(ENTRADAS!$C$8:$C$1000,'CONT. ESTOQUE'!$B281,ENTRADAS!$H$7:$H$1000)</f>
        <v>0</v>
      </c>
      <c r="J281" s="149">
        <f>'CONT. ESTOQUE'!$H281-'CONT. ESTOQUE'!$I281</f>
        <v>0</v>
      </c>
    </row>
    <row r="282" ht="15.75" customHeight="1">
      <c r="B282" s="146" t="str">
        <f>PROD!B282</f>
        <v/>
      </c>
      <c r="C282" s="147" t="str">
        <f>IF('CONT. ESTOQUE'!$B282&lt;&gt;"",SUMIF(ENTRADAS!$C$7:$C$1000,'CONT. ESTOQUE'!$B282,ENTRADAS!$E$7:$E$1000),"")</f>
        <v/>
      </c>
      <c r="D282" s="147" t="str">
        <f>IF('CONT. ESTOQUE'!$B282&lt;&gt;"",SUMIF('SAÍDAS'!$C$7:$C$300,'CONT. ESTOQUE'!$B282,'SAÍDAS'!$H$7:$H$300),"")</f>
        <v/>
      </c>
      <c r="E282" s="147">
        <f>IFERROR('CONT. ESTOQUE'!$C282-'CONT. ESTOQUE'!$D282,"")</f>
        <v>0</v>
      </c>
      <c r="F282" s="147" t="str">
        <f>IFERROR(VLOOKUP('CONT. ESTOQUE'!$B282,PROD!$B$6:$G$1000,4,0),"")</f>
        <v/>
      </c>
      <c r="G282" s="147" t="str">
        <f>IF('CONT. ESTOQUE'!$B282&lt;&gt;"",IF('CONT. ESTOQUE'!$E282=0,"Sem Estoque",IF('CONT. ESTOQUE'!$E282&lt;'CONT. ESTOQUE'!$F282,"Estoque Perigoso","Estoque Confortável")),"")</f>
        <v/>
      </c>
      <c r="H282" s="148">
        <f>SUMIF('SAÍDAS'!$C$7:$C$300,'CONT. ESTOQUE'!$B282,'SAÍDAS'!$J$7:$J$300)</f>
        <v>0</v>
      </c>
      <c r="I282" s="148">
        <f>SUMIF(ENTRADAS!$C$8:$C$1000,'CONT. ESTOQUE'!$B282,ENTRADAS!$H$7:$H$1000)</f>
        <v>0</v>
      </c>
      <c r="J282" s="149">
        <f>'CONT. ESTOQUE'!$H282-'CONT. ESTOQUE'!$I282</f>
        <v>0</v>
      </c>
    </row>
    <row r="283" ht="15.75" customHeight="1">
      <c r="B283" s="146" t="str">
        <f>PROD!B283</f>
        <v/>
      </c>
      <c r="C283" s="147" t="str">
        <f>IF('CONT. ESTOQUE'!$B283&lt;&gt;"",SUMIF(ENTRADAS!$C$7:$C$1000,'CONT. ESTOQUE'!$B283,ENTRADAS!$E$7:$E$1000),"")</f>
        <v/>
      </c>
      <c r="D283" s="147" t="str">
        <f>IF('CONT. ESTOQUE'!$B283&lt;&gt;"",SUMIF('SAÍDAS'!$C$7:$C$300,'CONT. ESTOQUE'!$B283,'SAÍDAS'!$H$7:$H$300),"")</f>
        <v/>
      </c>
      <c r="E283" s="147">
        <f>IFERROR('CONT. ESTOQUE'!$C283-'CONT. ESTOQUE'!$D283,"")</f>
        <v>0</v>
      </c>
      <c r="F283" s="147" t="str">
        <f>IFERROR(VLOOKUP('CONT. ESTOQUE'!$B283,PROD!$B$6:$G$1000,4,0),"")</f>
        <v/>
      </c>
      <c r="G283" s="147" t="str">
        <f>IF('CONT. ESTOQUE'!$B283&lt;&gt;"",IF('CONT. ESTOQUE'!$E283=0,"Sem Estoque",IF('CONT. ESTOQUE'!$E283&lt;'CONT. ESTOQUE'!$F283,"Estoque Perigoso","Estoque Confortável")),"")</f>
        <v/>
      </c>
      <c r="H283" s="148">
        <f>SUMIF('SAÍDAS'!$C$7:$C$300,'CONT. ESTOQUE'!$B283,'SAÍDAS'!$J$7:$J$300)</f>
        <v>0</v>
      </c>
      <c r="I283" s="148">
        <f>SUMIF(ENTRADAS!$C$8:$C$1000,'CONT. ESTOQUE'!$B283,ENTRADAS!$H$7:$H$1000)</f>
        <v>0</v>
      </c>
      <c r="J283" s="149">
        <f>'CONT. ESTOQUE'!$H283-'CONT. ESTOQUE'!$I283</f>
        <v>0</v>
      </c>
    </row>
    <row r="284" ht="15.75" customHeight="1">
      <c r="B284" s="146" t="str">
        <f>PROD!B284</f>
        <v/>
      </c>
      <c r="C284" s="147" t="str">
        <f>IF('CONT. ESTOQUE'!$B284&lt;&gt;"",SUMIF(ENTRADAS!$C$7:$C$1000,'CONT. ESTOQUE'!$B284,ENTRADAS!$E$7:$E$1000),"")</f>
        <v/>
      </c>
      <c r="D284" s="147" t="str">
        <f>IF('CONT. ESTOQUE'!$B284&lt;&gt;"",SUMIF('SAÍDAS'!$C$7:$C$300,'CONT. ESTOQUE'!$B284,'SAÍDAS'!$H$7:$H$300),"")</f>
        <v/>
      </c>
      <c r="E284" s="147">
        <f>IFERROR('CONT. ESTOQUE'!$C284-'CONT. ESTOQUE'!$D284,"")</f>
        <v>0</v>
      </c>
      <c r="F284" s="147" t="str">
        <f>IFERROR(VLOOKUP('CONT. ESTOQUE'!$B284,PROD!$B$6:$G$1000,4,0),"")</f>
        <v/>
      </c>
      <c r="G284" s="147" t="str">
        <f>IF('CONT. ESTOQUE'!$B284&lt;&gt;"",IF('CONT. ESTOQUE'!$E284=0,"Sem Estoque",IF('CONT. ESTOQUE'!$E284&lt;'CONT. ESTOQUE'!$F284,"Estoque Perigoso","Estoque Confortável")),"")</f>
        <v/>
      </c>
      <c r="H284" s="148">
        <f>SUMIF('SAÍDAS'!$C$7:$C$300,'CONT. ESTOQUE'!$B284,'SAÍDAS'!$J$7:$J$300)</f>
        <v>0</v>
      </c>
      <c r="I284" s="148">
        <f>SUMIF(ENTRADAS!$C$8:$C$1000,'CONT. ESTOQUE'!$B284,ENTRADAS!$H$7:$H$1000)</f>
        <v>0</v>
      </c>
      <c r="J284" s="149">
        <f>'CONT. ESTOQUE'!$H284-'CONT. ESTOQUE'!$I284</f>
        <v>0</v>
      </c>
    </row>
    <row r="285" ht="15.75" customHeight="1">
      <c r="B285" s="146" t="str">
        <f>PROD!B285</f>
        <v/>
      </c>
      <c r="C285" s="147" t="str">
        <f>IF('CONT. ESTOQUE'!$B285&lt;&gt;"",SUMIF(ENTRADAS!$C$7:$C$1000,'CONT. ESTOQUE'!$B285,ENTRADAS!$E$7:$E$1000),"")</f>
        <v/>
      </c>
      <c r="D285" s="147" t="str">
        <f>IF('CONT. ESTOQUE'!$B285&lt;&gt;"",SUMIF('SAÍDAS'!$C$7:$C$300,'CONT. ESTOQUE'!$B285,'SAÍDAS'!$H$7:$H$300),"")</f>
        <v/>
      </c>
      <c r="E285" s="147">
        <f>IFERROR('CONT. ESTOQUE'!$C285-'CONT. ESTOQUE'!$D285,"")</f>
        <v>0</v>
      </c>
      <c r="F285" s="147" t="str">
        <f>IFERROR(VLOOKUP('CONT. ESTOQUE'!$B285,PROD!$B$6:$G$1000,4,0),"")</f>
        <v/>
      </c>
      <c r="G285" s="147" t="str">
        <f>IF('CONT. ESTOQUE'!$B285&lt;&gt;"",IF('CONT. ESTOQUE'!$E285=0,"Sem Estoque",IF('CONT. ESTOQUE'!$E285&lt;'CONT. ESTOQUE'!$F285,"Estoque Perigoso","Estoque Confortável")),"")</f>
        <v/>
      </c>
      <c r="H285" s="148">
        <f>SUMIF('SAÍDAS'!$C$7:$C$300,'CONT. ESTOQUE'!$B285,'SAÍDAS'!$J$7:$J$300)</f>
        <v>0</v>
      </c>
      <c r="I285" s="148">
        <f>SUMIF(ENTRADAS!$C$8:$C$1000,'CONT. ESTOQUE'!$B285,ENTRADAS!$H$7:$H$1000)</f>
        <v>0</v>
      </c>
      <c r="J285" s="149">
        <f>'CONT. ESTOQUE'!$H285-'CONT. ESTOQUE'!$I285</f>
        <v>0</v>
      </c>
    </row>
    <row r="286" ht="15.75" customHeight="1">
      <c r="B286" s="146" t="str">
        <f>PROD!B286</f>
        <v/>
      </c>
      <c r="C286" s="147" t="str">
        <f>IF('CONT. ESTOQUE'!$B286&lt;&gt;"",SUMIF(ENTRADAS!$C$7:$C$1000,'CONT. ESTOQUE'!$B286,ENTRADAS!$E$7:$E$1000),"")</f>
        <v/>
      </c>
      <c r="D286" s="147" t="str">
        <f>IF('CONT. ESTOQUE'!$B286&lt;&gt;"",SUMIF('SAÍDAS'!$C$7:$C$300,'CONT. ESTOQUE'!$B286,'SAÍDAS'!$H$7:$H$300),"")</f>
        <v/>
      </c>
      <c r="E286" s="147">
        <f>IFERROR('CONT. ESTOQUE'!$C286-'CONT. ESTOQUE'!$D286,"")</f>
        <v>0</v>
      </c>
      <c r="F286" s="147" t="str">
        <f>IFERROR(VLOOKUP('CONT. ESTOQUE'!$B286,PROD!$B$6:$G$1000,4,0),"")</f>
        <v/>
      </c>
      <c r="G286" s="147" t="str">
        <f>IF('CONT. ESTOQUE'!$B286&lt;&gt;"",IF('CONT. ESTOQUE'!$E286=0,"Sem Estoque",IF('CONT. ESTOQUE'!$E286&lt;'CONT. ESTOQUE'!$F286,"Estoque Perigoso","Estoque Confortável")),"")</f>
        <v/>
      </c>
      <c r="H286" s="148">
        <f>SUMIF('SAÍDAS'!$C$7:$C$300,'CONT. ESTOQUE'!$B286,'SAÍDAS'!$J$7:$J$300)</f>
        <v>0</v>
      </c>
      <c r="I286" s="148">
        <f>SUMIF(ENTRADAS!$C$8:$C$1000,'CONT. ESTOQUE'!$B286,ENTRADAS!$H$7:$H$1000)</f>
        <v>0</v>
      </c>
      <c r="J286" s="149">
        <f>'CONT. ESTOQUE'!$H286-'CONT. ESTOQUE'!$I286</f>
        <v>0</v>
      </c>
    </row>
    <row r="287" ht="15.75" customHeight="1">
      <c r="B287" s="146" t="str">
        <f>PROD!B287</f>
        <v/>
      </c>
      <c r="C287" s="147" t="str">
        <f>IF('CONT. ESTOQUE'!$B287&lt;&gt;"",SUMIF(ENTRADAS!$C$7:$C$1000,'CONT. ESTOQUE'!$B287,ENTRADAS!$E$7:$E$1000),"")</f>
        <v/>
      </c>
      <c r="D287" s="147" t="str">
        <f>IF('CONT. ESTOQUE'!$B287&lt;&gt;"",SUMIF('SAÍDAS'!$C$7:$C$300,'CONT. ESTOQUE'!$B287,'SAÍDAS'!$H$7:$H$300),"")</f>
        <v/>
      </c>
      <c r="E287" s="147">
        <f>IFERROR('CONT. ESTOQUE'!$C287-'CONT. ESTOQUE'!$D287,"")</f>
        <v>0</v>
      </c>
      <c r="F287" s="147" t="str">
        <f>IFERROR(VLOOKUP('CONT. ESTOQUE'!$B287,PROD!$B$6:$G$1000,4,0),"")</f>
        <v/>
      </c>
      <c r="G287" s="147" t="str">
        <f>IF('CONT. ESTOQUE'!$B287&lt;&gt;"",IF('CONT. ESTOQUE'!$E287=0,"Sem Estoque",IF('CONT. ESTOQUE'!$E287&lt;'CONT. ESTOQUE'!$F287,"Estoque Perigoso","Estoque Confortável")),"")</f>
        <v/>
      </c>
      <c r="H287" s="148">
        <f>SUMIF('SAÍDAS'!$C$7:$C$300,'CONT. ESTOQUE'!$B287,'SAÍDAS'!$J$7:$J$300)</f>
        <v>0</v>
      </c>
      <c r="I287" s="148">
        <f>SUMIF(ENTRADAS!$C$8:$C$1000,'CONT. ESTOQUE'!$B287,ENTRADAS!$H$7:$H$1000)</f>
        <v>0</v>
      </c>
      <c r="J287" s="149">
        <f>'CONT. ESTOQUE'!$H287-'CONT. ESTOQUE'!$I287</f>
        <v>0</v>
      </c>
    </row>
    <row r="288" ht="15.75" customHeight="1">
      <c r="B288" s="146" t="str">
        <f>PROD!B288</f>
        <v/>
      </c>
      <c r="C288" s="147" t="str">
        <f>IF('CONT. ESTOQUE'!$B288&lt;&gt;"",SUMIF(ENTRADAS!$C$7:$C$1000,'CONT. ESTOQUE'!$B288,ENTRADAS!$E$7:$E$1000),"")</f>
        <v/>
      </c>
      <c r="D288" s="147" t="str">
        <f>IF('CONT. ESTOQUE'!$B288&lt;&gt;"",SUMIF('SAÍDAS'!$C$7:$C$300,'CONT. ESTOQUE'!$B288,'SAÍDAS'!$H$7:$H$300),"")</f>
        <v/>
      </c>
      <c r="E288" s="147">
        <f>IFERROR('CONT. ESTOQUE'!$C288-'CONT. ESTOQUE'!$D288,"")</f>
        <v>0</v>
      </c>
      <c r="F288" s="147" t="str">
        <f>IFERROR(VLOOKUP('CONT. ESTOQUE'!$B288,PROD!$B$6:$G$1000,4,0),"")</f>
        <v/>
      </c>
      <c r="G288" s="147" t="str">
        <f>IF('CONT. ESTOQUE'!$B288&lt;&gt;"",IF('CONT. ESTOQUE'!$E288=0,"Sem Estoque",IF('CONT. ESTOQUE'!$E288&lt;'CONT. ESTOQUE'!$F288,"Estoque Perigoso","Estoque Confortável")),"")</f>
        <v/>
      </c>
      <c r="H288" s="148">
        <f>SUMIF('SAÍDAS'!$C$7:$C$300,'CONT. ESTOQUE'!$B288,'SAÍDAS'!$J$7:$J$300)</f>
        <v>0</v>
      </c>
      <c r="I288" s="148">
        <f>SUMIF(ENTRADAS!$C$8:$C$1000,'CONT. ESTOQUE'!$B288,ENTRADAS!$H$7:$H$1000)</f>
        <v>0</v>
      </c>
      <c r="J288" s="149">
        <f>'CONT. ESTOQUE'!$H288-'CONT. ESTOQUE'!$I288</f>
        <v>0</v>
      </c>
    </row>
    <row r="289" ht="15.75" customHeight="1">
      <c r="B289" s="146" t="str">
        <f>PROD!B289</f>
        <v/>
      </c>
      <c r="C289" s="147" t="str">
        <f>IF('CONT. ESTOQUE'!$B289&lt;&gt;"",SUMIF(ENTRADAS!$C$7:$C$1000,'CONT. ESTOQUE'!$B289,ENTRADAS!$E$7:$E$1000),"")</f>
        <v/>
      </c>
      <c r="D289" s="147" t="str">
        <f>IF('CONT. ESTOQUE'!$B289&lt;&gt;"",SUMIF('SAÍDAS'!$C$7:$C$300,'CONT. ESTOQUE'!$B289,'SAÍDAS'!$H$7:$H$300),"")</f>
        <v/>
      </c>
      <c r="E289" s="147">
        <f>IFERROR('CONT. ESTOQUE'!$C289-'CONT. ESTOQUE'!$D289,"")</f>
        <v>0</v>
      </c>
      <c r="F289" s="147" t="str">
        <f>IFERROR(VLOOKUP('CONT. ESTOQUE'!$B289,PROD!$B$6:$G$1000,4,0),"")</f>
        <v/>
      </c>
      <c r="G289" s="147" t="str">
        <f>IF('CONT. ESTOQUE'!$B289&lt;&gt;"",IF('CONT. ESTOQUE'!$E289=0,"Sem Estoque",IF('CONT. ESTOQUE'!$E289&lt;'CONT. ESTOQUE'!$F289,"Estoque Perigoso","Estoque Confortável")),"")</f>
        <v/>
      </c>
      <c r="H289" s="148">
        <f>SUMIF('SAÍDAS'!$C$7:$C$300,'CONT. ESTOQUE'!$B289,'SAÍDAS'!$J$7:$J$300)</f>
        <v>0</v>
      </c>
      <c r="I289" s="148">
        <f>SUMIF(ENTRADAS!$C$8:$C$1000,'CONT. ESTOQUE'!$B289,ENTRADAS!$H$7:$H$1000)</f>
        <v>0</v>
      </c>
      <c r="J289" s="149">
        <f>'CONT. ESTOQUE'!$H289-'CONT. ESTOQUE'!$I289</f>
        <v>0</v>
      </c>
    </row>
    <row r="290" ht="15.75" customHeight="1">
      <c r="B290" s="146" t="str">
        <f>PROD!B290</f>
        <v/>
      </c>
      <c r="C290" s="147" t="str">
        <f>IF('CONT. ESTOQUE'!$B290&lt;&gt;"",SUMIF(ENTRADAS!$C$7:$C$1000,'CONT. ESTOQUE'!$B290,ENTRADAS!$E$7:$E$1000),"")</f>
        <v/>
      </c>
      <c r="D290" s="147" t="str">
        <f>IF('CONT. ESTOQUE'!$B290&lt;&gt;"",SUMIF('SAÍDAS'!$C$7:$C$300,'CONT. ESTOQUE'!$B290,'SAÍDAS'!$H$7:$H$300),"")</f>
        <v/>
      </c>
      <c r="E290" s="147">
        <f>IFERROR('CONT. ESTOQUE'!$C290-'CONT. ESTOQUE'!$D290,"")</f>
        <v>0</v>
      </c>
      <c r="F290" s="147" t="str">
        <f>IFERROR(VLOOKUP('CONT. ESTOQUE'!$B290,PROD!$B$6:$G$1000,4,0),"")</f>
        <v/>
      </c>
      <c r="G290" s="147" t="str">
        <f>IF('CONT. ESTOQUE'!$B290&lt;&gt;"",IF('CONT. ESTOQUE'!$E290=0,"Sem Estoque",IF('CONT. ESTOQUE'!$E290&lt;'CONT. ESTOQUE'!$F290,"Estoque Perigoso","Estoque Confortável")),"")</f>
        <v/>
      </c>
      <c r="H290" s="148">
        <f>SUMIF('SAÍDAS'!$C$7:$C$300,'CONT. ESTOQUE'!$B290,'SAÍDAS'!$J$7:$J$300)</f>
        <v>0</v>
      </c>
      <c r="I290" s="148">
        <f>SUMIF(ENTRADAS!$C$8:$C$1000,'CONT. ESTOQUE'!$B290,ENTRADAS!$H$7:$H$1000)</f>
        <v>0</v>
      </c>
      <c r="J290" s="149">
        <f>'CONT. ESTOQUE'!$H290-'CONT. ESTOQUE'!$I290</f>
        <v>0</v>
      </c>
    </row>
    <row r="291" ht="15.75" customHeight="1">
      <c r="B291" s="146" t="str">
        <f>PROD!B291</f>
        <v/>
      </c>
      <c r="C291" s="147" t="str">
        <f>IF('CONT. ESTOQUE'!$B291&lt;&gt;"",SUMIF(ENTRADAS!$C$7:$C$1000,'CONT. ESTOQUE'!$B291,ENTRADAS!$E$7:$E$1000),"")</f>
        <v/>
      </c>
      <c r="D291" s="147" t="str">
        <f>IF('CONT. ESTOQUE'!$B291&lt;&gt;"",SUMIF('SAÍDAS'!$C$7:$C$300,'CONT. ESTOQUE'!$B291,'SAÍDAS'!$H$7:$H$300),"")</f>
        <v/>
      </c>
      <c r="E291" s="147">
        <f>IFERROR('CONT. ESTOQUE'!$C291-'CONT. ESTOQUE'!$D291,"")</f>
        <v>0</v>
      </c>
      <c r="F291" s="147" t="str">
        <f>IFERROR(VLOOKUP('CONT. ESTOQUE'!$B291,PROD!$B$6:$G$1000,4,0),"")</f>
        <v/>
      </c>
      <c r="G291" s="147" t="str">
        <f>IF('CONT. ESTOQUE'!$B291&lt;&gt;"",IF('CONT. ESTOQUE'!$E291=0,"Sem Estoque",IF('CONT. ESTOQUE'!$E291&lt;'CONT. ESTOQUE'!$F291,"Estoque Perigoso","Estoque Confortável")),"")</f>
        <v/>
      </c>
      <c r="H291" s="148">
        <f>SUMIF('SAÍDAS'!$C$7:$C$300,'CONT. ESTOQUE'!$B291,'SAÍDAS'!$J$7:$J$300)</f>
        <v>0</v>
      </c>
      <c r="I291" s="148">
        <f>SUMIF(ENTRADAS!$C$8:$C$1000,'CONT. ESTOQUE'!$B291,ENTRADAS!$H$7:$H$1000)</f>
        <v>0</v>
      </c>
      <c r="J291" s="149">
        <f>'CONT. ESTOQUE'!$H291-'CONT. ESTOQUE'!$I291</f>
        <v>0</v>
      </c>
    </row>
    <row r="292" ht="15.75" customHeight="1">
      <c r="B292" s="146" t="str">
        <f>PROD!B292</f>
        <v/>
      </c>
      <c r="C292" s="147" t="str">
        <f>IF('CONT. ESTOQUE'!$B292&lt;&gt;"",SUMIF(ENTRADAS!$C$7:$C$1000,'CONT. ESTOQUE'!$B292,ENTRADAS!$E$7:$E$1000),"")</f>
        <v/>
      </c>
      <c r="D292" s="147" t="str">
        <f>IF('CONT. ESTOQUE'!$B292&lt;&gt;"",SUMIF('SAÍDAS'!$C$7:$C$300,'CONT. ESTOQUE'!$B292,'SAÍDAS'!$H$7:$H$300),"")</f>
        <v/>
      </c>
      <c r="E292" s="147">
        <f>IFERROR('CONT. ESTOQUE'!$C292-'CONT. ESTOQUE'!$D292,"")</f>
        <v>0</v>
      </c>
      <c r="F292" s="147" t="str">
        <f>IFERROR(VLOOKUP('CONT. ESTOQUE'!$B292,PROD!$B$6:$G$1000,4,0),"")</f>
        <v/>
      </c>
      <c r="G292" s="147" t="str">
        <f>IF('CONT. ESTOQUE'!$B292&lt;&gt;"",IF('CONT. ESTOQUE'!$E292=0,"Sem Estoque",IF('CONT. ESTOQUE'!$E292&lt;'CONT. ESTOQUE'!$F292,"Estoque Perigoso","Estoque Confortável")),"")</f>
        <v/>
      </c>
      <c r="H292" s="148">
        <f>SUMIF('SAÍDAS'!$C$7:$C$300,'CONT. ESTOQUE'!$B292,'SAÍDAS'!$J$7:$J$300)</f>
        <v>0</v>
      </c>
      <c r="I292" s="148">
        <f>SUMIF(ENTRADAS!$C$8:$C$1000,'CONT. ESTOQUE'!$B292,ENTRADAS!$H$7:$H$1000)</f>
        <v>0</v>
      </c>
      <c r="J292" s="149">
        <f>'CONT. ESTOQUE'!$H292-'CONT. ESTOQUE'!$I292</f>
        <v>0</v>
      </c>
    </row>
    <row r="293" ht="15.75" customHeight="1">
      <c r="B293" s="146" t="str">
        <f>PROD!B293</f>
        <v/>
      </c>
      <c r="C293" s="147" t="str">
        <f>IF('CONT. ESTOQUE'!$B293&lt;&gt;"",SUMIF(ENTRADAS!$C$7:$C$1000,'CONT. ESTOQUE'!$B293,ENTRADAS!$E$7:$E$1000),"")</f>
        <v/>
      </c>
      <c r="D293" s="147" t="str">
        <f>IF('CONT. ESTOQUE'!$B293&lt;&gt;"",SUMIF('SAÍDAS'!$C$7:$C$300,'CONT. ESTOQUE'!$B293,'SAÍDAS'!$H$7:$H$300),"")</f>
        <v/>
      </c>
      <c r="E293" s="147">
        <f>IFERROR('CONT. ESTOQUE'!$C293-'CONT. ESTOQUE'!$D293,"")</f>
        <v>0</v>
      </c>
      <c r="F293" s="147" t="str">
        <f>IFERROR(VLOOKUP('CONT. ESTOQUE'!$B293,PROD!$B$6:$G$1000,4,0),"")</f>
        <v/>
      </c>
      <c r="G293" s="147" t="str">
        <f>IF('CONT. ESTOQUE'!$B293&lt;&gt;"",IF('CONT. ESTOQUE'!$E293=0,"Sem Estoque",IF('CONT. ESTOQUE'!$E293&lt;'CONT. ESTOQUE'!$F293,"Estoque Perigoso","Estoque Confortável")),"")</f>
        <v/>
      </c>
      <c r="H293" s="148">
        <f>SUMIF('SAÍDAS'!$C$7:$C$300,'CONT. ESTOQUE'!$B293,'SAÍDAS'!$J$7:$J$300)</f>
        <v>0</v>
      </c>
      <c r="I293" s="148">
        <f>SUMIF(ENTRADAS!$C$8:$C$1000,'CONT. ESTOQUE'!$B293,ENTRADAS!$H$7:$H$1000)</f>
        <v>0</v>
      </c>
      <c r="J293" s="149">
        <f>'CONT. ESTOQUE'!$H293-'CONT. ESTOQUE'!$I293</f>
        <v>0</v>
      </c>
    </row>
    <row r="294" ht="15.75" customHeight="1">
      <c r="B294" s="146" t="str">
        <f>PROD!B294</f>
        <v/>
      </c>
      <c r="C294" s="147" t="str">
        <f>IF('CONT. ESTOQUE'!$B294&lt;&gt;"",SUMIF(ENTRADAS!$C$7:$C$1000,'CONT. ESTOQUE'!$B294,ENTRADAS!$E$7:$E$1000),"")</f>
        <v/>
      </c>
      <c r="D294" s="147" t="str">
        <f>IF('CONT. ESTOQUE'!$B294&lt;&gt;"",SUMIF('SAÍDAS'!$C$7:$C$300,'CONT. ESTOQUE'!$B294,'SAÍDAS'!$H$7:$H$300),"")</f>
        <v/>
      </c>
      <c r="E294" s="147">
        <f>IFERROR('CONT. ESTOQUE'!$C294-'CONT. ESTOQUE'!$D294,"")</f>
        <v>0</v>
      </c>
      <c r="F294" s="147" t="str">
        <f>IFERROR(VLOOKUP('CONT. ESTOQUE'!$B294,PROD!$B$6:$G$1000,4,0),"")</f>
        <v/>
      </c>
      <c r="G294" s="147" t="str">
        <f>IF('CONT. ESTOQUE'!$B294&lt;&gt;"",IF('CONT. ESTOQUE'!$E294=0,"Sem Estoque",IF('CONT. ESTOQUE'!$E294&lt;'CONT. ESTOQUE'!$F294,"Estoque Perigoso","Estoque Confortável")),"")</f>
        <v/>
      </c>
      <c r="H294" s="148">
        <f>SUMIF('SAÍDAS'!$C$7:$C$300,'CONT. ESTOQUE'!$B294,'SAÍDAS'!$J$7:$J$300)</f>
        <v>0</v>
      </c>
      <c r="I294" s="148">
        <f>SUMIF(ENTRADAS!$C$8:$C$1000,'CONT. ESTOQUE'!$B294,ENTRADAS!$H$7:$H$1000)</f>
        <v>0</v>
      </c>
      <c r="J294" s="149">
        <f>'CONT. ESTOQUE'!$H294-'CONT. ESTOQUE'!$I294</f>
        <v>0</v>
      </c>
    </row>
    <row r="295" ht="15.75" customHeight="1">
      <c r="B295" s="146" t="str">
        <f>PROD!B295</f>
        <v/>
      </c>
      <c r="C295" s="147" t="str">
        <f>IF('CONT. ESTOQUE'!$B295&lt;&gt;"",SUMIF(ENTRADAS!$C$7:$C$1000,'CONT. ESTOQUE'!$B295,ENTRADAS!$E$7:$E$1000),"")</f>
        <v/>
      </c>
      <c r="D295" s="147" t="str">
        <f>IF('CONT. ESTOQUE'!$B295&lt;&gt;"",SUMIF('SAÍDAS'!$C$7:$C$300,'CONT. ESTOQUE'!$B295,'SAÍDAS'!$H$7:$H$300),"")</f>
        <v/>
      </c>
      <c r="E295" s="147">
        <f>IFERROR('CONT. ESTOQUE'!$C295-'CONT. ESTOQUE'!$D295,"")</f>
        <v>0</v>
      </c>
      <c r="F295" s="147" t="str">
        <f>IFERROR(VLOOKUP('CONT. ESTOQUE'!$B295,PROD!$B$6:$G$1000,4,0),"")</f>
        <v/>
      </c>
      <c r="G295" s="147" t="str">
        <f>IF('CONT. ESTOQUE'!$B295&lt;&gt;"",IF('CONT. ESTOQUE'!$E295=0,"Sem Estoque",IF('CONT. ESTOQUE'!$E295&lt;'CONT. ESTOQUE'!$F295,"Estoque Perigoso","Estoque Confortável")),"")</f>
        <v/>
      </c>
      <c r="H295" s="148">
        <f>SUMIF('SAÍDAS'!$C$7:$C$300,'CONT. ESTOQUE'!$B295,'SAÍDAS'!$J$7:$J$300)</f>
        <v>0</v>
      </c>
      <c r="I295" s="148">
        <f>SUMIF(ENTRADAS!$C$8:$C$1000,'CONT. ESTOQUE'!$B295,ENTRADAS!$H$7:$H$1000)</f>
        <v>0</v>
      </c>
      <c r="J295" s="149">
        <f>'CONT. ESTOQUE'!$H295-'CONT. ESTOQUE'!$I295</f>
        <v>0</v>
      </c>
    </row>
    <row r="296" ht="15.75" customHeight="1">
      <c r="B296" s="146" t="str">
        <f>PROD!B296</f>
        <v/>
      </c>
      <c r="C296" s="147" t="str">
        <f>IF('CONT. ESTOQUE'!$B296&lt;&gt;"",SUMIF(ENTRADAS!$C$7:$C$1000,'CONT. ESTOQUE'!$B296,ENTRADAS!$E$7:$E$1000),"")</f>
        <v/>
      </c>
      <c r="D296" s="147" t="str">
        <f>IF('CONT. ESTOQUE'!$B296&lt;&gt;"",SUMIF('SAÍDAS'!$C$7:$C$300,'CONT. ESTOQUE'!$B296,'SAÍDAS'!$H$7:$H$300),"")</f>
        <v/>
      </c>
      <c r="E296" s="147">
        <f>IFERROR('CONT. ESTOQUE'!$C296-'CONT. ESTOQUE'!$D296,"")</f>
        <v>0</v>
      </c>
      <c r="F296" s="147" t="str">
        <f>IFERROR(VLOOKUP('CONT. ESTOQUE'!$B296,PROD!$B$6:$G$1000,4,0),"")</f>
        <v/>
      </c>
      <c r="G296" s="147" t="str">
        <f>IF('CONT. ESTOQUE'!$B296&lt;&gt;"",IF('CONT. ESTOQUE'!$E296=0,"Sem Estoque",IF('CONT. ESTOQUE'!$E296&lt;'CONT. ESTOQUE'!$F296,"Estoque Perigoso","Estoque Confortável")),"")</f>
        <v/>
      </c>
      <c r="H296" s="148">
        <f>SUMIF('SAÍDAS'!$C$7:$C$300,'CONT. ESTOQUE'!$B296,'SAÍDAS'!$J$7:$J$300)</f>
        <v>0</v>
      </c>
      <c r="I296" s="148">
        <f>SUMIF(ENTRADAS!$C$8:$C$1000,'CONT. ESTOQUE'!$B296,ENTRADAS!$H$7:$H$1000)</f>
        <v>0</v>
      </c>
      <c r="J296" s="149">
        <f>'CONT. ESTOQUE'!$H296-'CONT. ESTOQUE'!$I296</f>
        <v>0</v>
      </c>
    </row>
    <row r="297" ht="15.75" customHeight="1">
      <c r="B297" s="146" t="str">
        <f>PROD!B297</f>
        <v/>
      </c>
      <c r="C297" s="147" t="str">
        <f>IF('CONT. ESTOQUE'!$B297&lt;&gt;"",SUMIF(ENTRADAS!$C$7:$C$1000,'CONT. ESTOQUE'!$B297,ENTRADAS!$E$7:$E$1000),"")</f>
        <v/>
      </c>
      <c r="D297" s="147" t="str">
        <f>IF('CONT. ESTOQUE'!$B297&lt;&gt;"",SUMIF('SAÍDAS'!$C$7:$C$300,'CONT. ESTOQUE'!$B297,'SAÍDAS'!$H$7:$H$300),"")</f>
        <v/>
      </c>
      <c r="E297" s="147">
        <f>IFERROR('CONT. ESTOQUE'!$C297-'CONT. ESTOQUE'!$D297,"")</f>
        <v>0</v>
      </c>
      <c r="F297" s="147" t="str">
        <f>IFERROR(VLOOKUP('CONT. ESTOQUE'!$B297,PROD!$B$6:$G$1000,4,0),"")</f>
        <v/>
      </c>
      <c r="G297" s="147" t="str">
        <f>IF('CONT. ESTOQUE'!$B297&lt;&gt;"",IF('CONT. ESTOQUE'!$E297=0,"Sem Estoque",IF('CONT. ESTOQUE'!$E297&lt;'CONT. ESTOQUE'!$F297,"Estoque Perigoso","Estoque Confortável")),"")</f>
        <v/>
      </c>
      <c r="H297" s="148">
        <f>SUMIF('SAÍDAS'!$C$7:$C$300,'CONT. ESTOQUE'!$B297,'SAÍDAS'!$J$7:$J$300)</f>
        <v>0</v>
      </c>
      <c r="I297" s="148">
        <f>SUMIF(ENTRADAS!$C$8:$C$1000,'CONT. ESTOQUE'!$B297,ENTRADAS!$H$7:$H$1000)</f>
        <v>0</v>
      </c>
      <c r="J297" s="149">
        <f>'CONT. ESTOQUE'!$H297-'CONT. ESTOQUE'!$I297</f>
        <v>0</v>
      </c>
    </row>
    <row r="298" ht="15.75" customHeight="1">
      <c r="B298" s="146" t="str">
        <f>PROD!B298</f>
        <v/>
      </c>
      <c r="C298" s="147" t="str">
        <f>IF('CONT. ESTOQUE'!$B298&lt;&gt;"",SUMIF(ENTRADAS!$C$7:$C$1000,'CONT. ESTOQUE'!$B298,ENTRADAS!$E$7:$E$1000),"")</f>
        <v/>
      </c>
      <c r="D298" s="147" t="str">
        <f>IF('CONT. ESTOQUE'!$B298&lt;&gt;"",SUMIF('SAÍDAS'!$C$7:$C$300,'CONT. ESTOQUE'!$B298,'SAÍDAS'!$H$7:$H$300),"")</f>
        <v/>
      </c>
      <c r="E298" s="147">
        <f>IFERROR('CONT. ESTOQUE'!$C298-'CONT. ESTOQUE'!$D298,"")</f>
        <v>0</v>
      </c>
      <c r="F298" s="147" t="str">
        <f>IFERROR(VLOOKUP('CONT. ESTOQUE'!$B298,PROD!$B$6:$G$1000,4,0),"")</f>
        <v/>
      </c>
      <c r="G298" s="147" t="str">
        <f>IF('CONT. ESTOQUE'!$B298&lt;&gt;"",IF('CONT. ESTOQUE'!$E298=0,"Sem Estoque",IF('CONT. ESTOQUE'!$E298&lt;'CONT. ESTOQUE'!$F298,"Estoque Perigoso","Estoque Confortável")),"")</f>
        <v/>
      </c>
      <c r="H298" s="148">
        <f>SUMIF('SAÍDAS'!$C$7:$C$300,'CONT. ESTOQUE'!$B298,'SAÍDAS'!$J$7:$J$300)</f>
        <v>0</v>
      </c>
      <c r="I298" s="148">
        <f>SUMIF(ENTRADAS!$C$8:$C$1000,'CONT. ESTOQUE'!$B298,ENTRADAS!$H$7:$H$1000)</f>
        <v>0</v>
      </c>
      <c r="J298" s="149">
        <f>'CONT. ESTOQUE'!$H298-'CONT. ESTOQUE'!$I298</f>
        <v>0</v>
      </c>
    </row>
    <row r="299" ht="15.75" customHeight="1">
      <c r="B299" s="146" t="str">
        <f>PROD!B299</f>
        <v/>
      </c>
      <c r="C299" s="147" t="str">
        <f>IF('CONT. ESTOQUE'!$B299&lt;&gt;"",SUMIF(ENTRADAS!$C$7:$C$1000,'CONT. ESTOQUE'!$B299,ENTRADAS!$E$7:$E$1000),"")</f>
        <v/>
      </c>
      <c r="D299" s="147" t="str">
        <f>IF('CONT. ESTOQUE'!$B299&lt;&gt;"",SUMIF('SAÍDAS'!$C$7:$C$300,'CONT. ESTOQUE'!$B299,'SAÍDAS'!$H$7:$H$300),"")</f>
        <v/>
      </c>
      <c r="E299" s="147">
        <f>IFERROR('CONT. ESTOQUE'!$C299-'CONT. ESTOQUE'!$D299,"")</f>
        <v>0</v>
      </c>
      <c r="F299" s="147" t="str">
        <f>IFERROR(VLOOKUP('CONT. ESTOQUE'!$B299,PROD!$B$6:$G$1000,4,0),"")</f>
        <v/>
      </c>
      <c r="G299" s="147" t="str">
        <f>IF('CONT. ESTOQUE'!$B299&lt;&gt;"",IF('CONT. ESTOQUE'!$E299=0,"Sem Estoque",IF('CONT. ESTOQUE'!$E299&lt;'CONT. ESTOQUE'!$F299,"Estoque Perigoso","Estoque Confortável")),"")</f>
        <v/>
      </c>
      <c r="H299" s="148">
        <f>SUMIF('SAÍDAS'!$C$7:$C$300,'CONT. ESTOQUE'!$B299,'SAÍDAS'!$J$7:$J$300)</f>
        <v>0</v>
      </c>
      <c r="I299" s="148">
        <f>SUMIF(ENTRADAS!$C$8:$C$1000,'CONT. ESTOQUE'!$B299,ENTRADAS!$H$7:$H$1000)</f>
        <v>0</v>
      </c>
      <c r="J299" s="149">
        <f>'CONT. ESTOQUE'!$H299-'CONT. ESTOQUE'!$I299</f>
        <v>0</v>
      </c>
    </row>
    <row r="300" ht="15.75" customHeight="1">
      <c r="B300" s="146" t="str">
        <f>PROD!B300</f>
        <v/>
      </c>
      <c r="C300" s="147" t="str">
        <f>IF('CONT. ESTOQUE'!$B300&lt;&gt;"",SUMIF(ENTRADAS!$C$7:$C$1000,'CONT. ESTOQUE'!$B300,ENTRADAS!$E$7:$E$1000),"")</f>
        <v/>
      </c>
      <c r="D300" s="147" t="str">
        <f>IF('CONT. ESTOQUE'!$B300&lt;&gt;"",SUMIF('SAÍDAS'!$C$7:$C$300,'CONT. ESTOQUE'!$B300,'SAÍDAS'!$H$7:$H$300),"")</f>
        <v/>
      </c>
      <c r="E300" s="147">
        <f>IFERROR('CONT. ESTOQUE'!$C300-'CONT. ESTOQUE'!$D300,"")</f>
        <v>0</v>
      </c>
      <c r="F300" s="147" t="str">
        <f>IFERROR(VLOOKUP('CONT. ESTOQUE'!$B300,PROD!$B$6:$G$1000,4,0),"")</f>
        <v/>
      </c>
      <c r="G300" s="147" t="str">
        <f>IF('CONT. ESTOQUE'!$B300&lt;&gt;"",IF('CONT. ESTOQUE'!$E300=0,"Sem Estoque",IF('CONT. ESTOQUE'!$E300&lt;'CONT. ESTOQUE'!$F300,"Estoque Perigoso","Estoque Confortável")),"")</f>
        <v/>
      </c>
      <c r="H300" s="148">
        <f>SUMIF('SAÍDAS'!$C$7:$C$300,'CONT. ESTOQUE'!$B300,'SAÍDAS'!$J$7:$J$300)</f>
        <v>0</v>
      </c>
      <c r="I300" s="148">
        <f>SUMIF(ENTRADAS!$C$8:$C$1000,'CONT. ESTOQUE'!$B300,ENTRADAS!$H$7:$H$1000)</f>
        <v>0</v>
      </c>
      <c r="J300" s="149">
        <f>'CONT. ESTOQUE'!$H300-'CONT. ESTOQUE'!$I300</f>
        <v>0</v>
      </c>
    </row>
    <row r="301" ht="15.75" customHeight="1">
      <c r="B301" s="146" t="str">
        <f>PROD!B301</f>
        <v/>
      </c>
      <c r="C301" s="147" t="str">
        <f>IF('CONT. ESTOQUE'!$B301&lt;&gt;"",SUMIF(ENTRADAS!$C$7:$C$1000,'CONT. ESTOQUE'!$B301,ENTRADAS!$E$7:$E$1000),"")</f>
        <v/>
      </c>
      <c r="D301" s="147" t="str">
        <f>IF('CONT. ESTOQUE'!$B301&lt;&gt;"",SUMIF('SAÍDAS'!$C$7:$C$300,'CONT. ESTOQUE'!$B301,'SAÍDAS'!$H$7:$H$300),"")</f>
        <v/>
      </c>
      <c r="E301" s="147">
        <f>IFERROR('CONT. ESTOQUE'!$C301-'CONT. ESTOQUE'!$D301,"")</f>
        <v>0</v>
      </c>
      <c r="F301" s="147" t="str">
        <f>IFERROR(VLOOKUP('CONT. ESTOQUE'!$B301,PROD!$B$6:$G$1000,4,0),"")</f>
        <v/>
      </c>
      <c r="G301" s="147" t="str">
        <f>IF('CONT. ESTOQUE'!$B301&lt;&gt;"",IF('CONT. ESTOQUE'!$E301=0,"Sem Estoque",IF('CONT. ESTOQUE'!$E301&lt;'CONT. ESTOQUE'!$F301,"Estoque Perigoso","Estoque Confortável")),"")</f>
        <v/>
      </c>
      <c r="H301" s="148">
        <f>SUMIF('SAÍDAS'!$C$7:$C$300,'CONT. ESTOQUE'!$B301,'SAÍDAS'!$J$7:$J$300)</f>
        <v>0</v>
      </c>
      <c r="I301" s="148">
        <f>SUMIF(ENTRADAS!$C$8:$C$1000,'CONT. ESTOQUE'!$B301,ENTRADAS!$H$7:$H$1000)</f>
        <v>0</v>
      </c>
      <c r="J301" s="149">
        <f>'CONT. ESTOQUE'!$H301-'CONT. ESTOQUE'!$I301</f>
        <v>0</v>
      </c>
    </row>
    <row r="302" ht="15.75" customHeight="1">
      <c r="B302" s="146" t="str">
        <f>PROD!B302</f>
        <v/>
      </c>
      <c r="C302" s="147" t="str">
        <f>IF('CONT. ESTOQUE'!$B302&lt;&gt;"",SUMIF(ENTRADAS!$C$7:$C$1000,'CONT. ESTOQUE'!$B302,ENTRADAS!$E$7:$E$1000),"")</f>
        <v/>
      </c>
      <c r="D302" s="147" t="str">
        <f>IF('CONT. ESTOQUE'!$B302&lt;&gt;"",SUMIF('SAÍDAS'!$C$7:$C$300,'CONT. ESTOQUE'!$B302,'SAÍDAS'!$H$7:$H$300),"")</f>
        <v/>
      </c>
      <c r="E302" s="147">
        <f>IFERROR('CONT. ESTOQUE'!$C302-'CONT. ESTOQUE'!$D302,"")</f>
        <v>0</v>
      </c>
      <c r="F302" s="147" t="str">
        <f>IFERROR(VLOOKUP('CONT. ESTOQUE'!$B302,PROD!$B$6:$G$1000,4,0),"")</f>
        <v/>
      </c>
      <c r="G302" s="147" t="str">
        <f>IF('CONT. ESTOQUE'!$B302&lt;&gt;"",IF('CONT. ESTOQUE'!$E302=0,"Sem Estoque",IF('CONT. ESTOQUE'!$E302&lt;'CONT. ESTOQUE'!$F302,"Estoque Perigoso","Estoque Confortável")),"")</f>
        <v/>
      </c>
      <c r="H302" s="148">
        <f>SUMIF('SAÍDAS'!$C$7:$C$300,'CONT. ESTOQUE'!$B302,'SAÍDAS'!$J$7:$J$300)</f>
        <v>0</v>
      </c>
      <c r="I302" s="148">
        <f>SUMIF(ENTRADAS!$C$8:$C$1000,'CONT. ESTOQUE'!$B302,ENTRADAS!$H$7:$H$1000)</f>
        <v>0</v>
      </c>
      <c r="J302" s="149">
        <f>'CONT. ESTOQUE'!$H302-'CONT. ESTOQUE'!$I302</f>
        <v>0</v>
      </c>
    </row>
    <row r="303" ht="15.75" customHeight="1">
      <c r="B303" s="146" t="str">
        <f>PROD!B303</f>
        <v/>
      </c>
      <c r="C303" s="147" t="str">
        <f>IF('CONT. ESTOQUE'!$B303&lt;&gt;"",SUMIF(ENTRADAS!$C$7:$C$1000,'CONT. ESTOQUE'!$B303,ENTRADAS!$E$7:$E$1000),"")</f>
        <v/>
      </c>
      <c r="D303" s="147" t="str">
        <f>IF('CONT. ESTOQUE'!$B303&lt;&gt;"",SUMIF('SAÍDAS'!$C$7:$C$300,'CONT. ESTOQUE'!$B303,'SAÍDAS'!$H$7:$H$300),"")</f>
        <v/>
      </c>
      <c r="E303" s="147">
        <f>IFERROR('CONT. ESTOQUE'!$C303-'CONT. ESTOQUE'!$D303,"")</f>
        <v>0</v>
      </c>
      <c r="F303" s="147" t="str">
        <f>IFERROR(VLOOKUP('CONT. ESTOQUE'!$B303,PROD!$B$6:$G$1000,4,0),"")</f>
        <v/>
      </c>
      <c r="G303" s="147" t="str">
        <f>IF('CONT. ESTOQUE'!$B303&lt;&gt;"",IF('CONT. ESTOQUE'!$E303=0,"Sem Estoque",IF('CONT. ESTOQUE'!$E303&lt;'CONT. ESTOQUE'!$F303,"Estoque Perigoso","Estoque Confortável")),"")</f>
        <v/>
      </c>
      <c r="H303" s="148">
        <f>SUMIF('SAÍDAS'!$C$7:$C$300,'CONT. ESTOQUE'!$B303,'SAÍDAS'!$J$7:$J$300)</f>
        <v>0</v>
      </c>
      <c r="I303" s="148">
        <f>SUMIF(ENTRADAS!$C$8:$C$1000,'CONT. ESTOQUE'!$B303,ENTRADAS!$H$7:$H$1000)</f>
        <v>0</v>
      </c>
      <c r="J303" s="149">
        <f>'CONT. ESTOQUE'!$H303-'CONT. ESTOQUE'!$I303</f>
        <v>0</v>
      </c>
    </row>
    <row r="304" ht="15.75" customHeight="1">
      <c r="B304" s="146" t="str">
        <f>PROD!B304</f>
        <v/>
      </c>
      <c r="C304" s="147" t="str">
        <f>IF('CONT. ESTOQUE'!$B304&lt;&gt;"",SUMIF(ENTRADAS!$C$7:$C$1000,'CONT. ESTOQUE'!$B304,ENTRADAS!$E$7:$E$1000),"")</f>
        <v/>
      </c>
      <c r="D304" s="147" t="str">
        <f>IF('CONT. ESTOQUE'!$B304&lt;&gt;"",SUMIF('SAÍDAS'!$C$7:$C$300,'CONT. ESTOQUE'!$B304,'SAÍDAS'!$H$7:$H$300),"")</f>
        <v/>
      </c>
      <c r="E304" s="147">
        <f>IFERROR('CONT. ESTOQUE'!$C304-'CONT. ESTOQUE'!$D304,"")</f>
        <v>0</v>
      </c>
      <c r="F304" s="147" t="str">
        <f>IFERROR(VLOOKUP('CONT. ESTOQUE'!$B304,PROD!$B$6:$G$1000,4,0),"")</f>
        <v/>
      </c>
      <c r="G304" s="147" t="str">
        <f>IF('CONT. ESTOQUE'!$B304&lt;&gt;"",IF('CONT. ESTOQUE'!$E304=0,"Sem Estoque",IF('CONT. ESTOQUE'!$E304&lt;'CONT. ESTOQUE'!$F304,"Estoque Perigoso","Estoque Confortável")),"")</f>
        <v/>
      </c>
      <c r="H304" s="148">
        <f>SUMIF('SAÍDAS'!$C$7:$C$300,'CONT. ESTOQUE'!$B304,'SAÍDAS'!$J$7:$J$300)</f>
        <v>0</v>
      </c>
      <c r="I304" s="148">
        <f>SUMIF(ENTRADAS!$C$8:$C$1000,'CONT. ESTOQUE'!$B304,ENTRADAS!$H$7:$H$1000)</f>
        <v>0</v>
      </c>
      <c r="J304" s="149">
        <f>'CONT. ESTOQUE'!$H304-'CONT. ESTOQUE'!$I304</f>
        <v>0</v>
      </c>
    </row>
    <row r="305" ht="15.75" customHeight="1">
      <c r="B305" s="146" t="str">
        <f>PROD!B305</f>
        <v/>
      </c>
      <c r="C305" s="147" t="str">
        <f>IF('CONT. ESTOQUE'!$B305&lt;&gt;"",SUMIF(ENTRADAS!$C$7:$C$1000,'CONT. ESTOQUE'!$B305,ENTRADAS!$E$7:$E$1000),"")</f>
        <v/>
      </c>
      <c r="D305" s="147" t="str">
        <f>IF('CONT. ESTOQUE'!$B305&lt;&gt;"",SUMIF('SAÍDAS'!$C$7:$C$300,'CONT. ESTOQUE'!$B305,'SAÍDAS'!$H$7:$H$300),"")</f>
        <v/>
      </c>
      <c r="E305" s="147">
        <f>IFERROR('CONT. ESTOQUE'!$C305-'CONT. ESTOQUE'!$D305,"")</f>
        <v>0</v>
      </c>
      <c r="F305" s="147" t="str">
        <f>IFERROR(VLOOKUP('CONT. ESTOQUE'!$B305,PROD!$B$6:$G$1000,4,0),"")</f>
        <v/>
      </c>
      <c r="G305" s="147" t="str">
        <f>IF('CONT. ESTOQUE'!$B305&lt;&gt;"",IF('CONT. ESTOQUE'!$E305=0,"Sem Estoque",IF('CONT. ESTOQUE'!$E305&lt;'CONT. ESTOQUE'!$F305,"Estoque Perigoso","Estoque Confortável")),"")</f>
        <v/>
      </c>
      <c r="H305" s="148">
        <f>SUMIF('SAÍDAS'!$C$7:$C$300,'CONT. ESTOQUE'!$B305,'SAÍDAS'!$J$7:$J$300)</f>
        <v>0</v>
      </c>
      <c r="I305" s="148">
        <f>SUMIF(ENTRADAS!$C$8:$C$1000,'CONT. ESTOQUE'!$B305,ENTRADAS!$H$7:$H$1000)</f>
        <v>0</v>
      </c>
      <c r="J305" s="149">
        <f>'CONT. ESTOQUE'!$H305-'CONT. ESTOQUE'!$I305</f>
        <v>0</v>
      </c>
    </row>
    <row r="306" ht="15.75" customHeight="1">
      <c r="B306" s="146" t="str">
        <f>PROD!B306</f>
        <v/>
      </c>
      <c r="C306" s="147" t="str">
        <f>IF('CONT. ESTOQUE'!$B306&lt;&gt;"",SUMIF(ENTRADAS!$C$7:$C$1000,'CONT. ESTOQUE'!$B306,ENTRADAS!$E$7:$E$1000),"")</f>
        <v/>
      </c>
      <c r="D306" s="147" t="str">
        <f>IF('CONT. ESTOQUE'!$B306&lt;&gt;"",SUMIF('SAÍDAS'!$C$7:$C$300,'CONT. ESTOQUE'!$B306,'SAÍDAS'!$H$7:$H$300),"")</f>
        <v/>
      </c>
      <c r="E306" s="147">
        <f>IFERROR('CONT. ESTOQUE'!$C306-'CONT. ESTOQUE'!$D306,"")</f>
        <v>0</v>
      </c>
      <c r="F306" s="147" t="str">
        <f>IFERROR(VLOOKUP('CONT. ESTOQUE'!$B306,PROD!$B$6:$G$1000,4,0),"")</f>
        <v/>
      </c>
      <c r="G306" s="147" t="str">
        <f>IF('CONT. ESTOQUE'!$B306&lt;&gt;"",IF('CONT. ESTOQUE'!$E306=0,"Sem Estoque",IF('CONT. ESTOQUE'!$E306&lt;'CONT. ESTOQUE'!$F306,"Estoque Perigoso","Estoque Confortável")),"")</f>
        <v/>
      </c>
      <c r="H306" s="148">
        <f>SUMIF('SAÍDAS'!$C$7:$C$300,'CONT. ESTOQUE'!$B306,'SAÍDAS'!$J$7:$J$300)</f>
        <v>0</v>
      </c>
      <c r="I306" s="148">
        <f>SUMIF(ENTRADAS!$C$8:$C$1000,'CONT. ESTOQUE'!$B306,ENTRADAS!$H$7:$H$1000)</f>
        <v>0</v>
      </c>
      <c r="J306" s="149">
        <f>'CONT. ESTOQUE'!$H306-'CONT. ESTOQUE'!$I306</f>
        <v>0</v>
      </c>
    </row>
    <row r="307" ht="15.75" customHeight="1">
      <c r="B307" s="146" t="str">
        <f>PROD!B307</f>
        <v/>
      </c>
      <c r="C307" s="147" t="str">
        <f>IF('CONT. ESTOQUE'!$B307&lt;&gt;"",SUMIF(ENTRADAS!$C$7:$C$1000,'CONT. ESTOQUE'!$B307,ENTRADAS!$E$7:$E$1000),"")</f>
        <v/>
      </c>
      <c r="D307" s="147" t="str">
        <f>IF('CONT. ESTOQUE'!$B307&lt;&gt;"",SUMIF('SAÍDAS'!$C$7:$C$300,'CONT. ESTOQUE'!$B307,'SAÍDAS'!$H$7:$H$300),"")</f>
        <v/>
      </c>
      <c r="E307" s="147">
        <f>IFERROR('CONT. ESTOQUE'!$C307-'CONT. ESTOQUE'!$D307,"")</f>
        <v>0</v>
      </c>
      <c r="F307" s="147" t="str">
        <f>IFERROR(VLOOKUP('CONT. ESTOQUE'!$B307,PROD!$B$6:$G$1000,4,0),"")</f>
        <v/>
      </c>
      <c r="G307" s="147" t="str">
        <f>IF('CONT. ESTOQUE'!$B307&lt;&gt;"",IF('CONT. ESTOQUE'!$E307=0,"Sem Estoque",IF('CONT. ESTOQUE'!$E307&lt;'CONT. ESTOQUE'!$F307,"Estoque Perigoso","Estoque Confortável")),"")</f>
        <v/>
      </c>
      <c r="H307" s="148">
        <f>SUMIF('SAÍDAS'!$C$7:$C$300,'CONT. ESTOQUE'!$B307,'SAÍDAS'!$J$7:$J$300)</f>
        <v>0</v>
      </c>
      <c r="I307" s="148">
        <f>SUMIF(ENTRADAS!$C$8:$C$1000,'CONT. ESTOQUE'!$B307,ENTRADAS!$H$7:$H$1000)</f>
        <v>0</v>
      </c>
      <c r="J307" s="149">
        <f>'CONT. ESTOQUE'!$H307-'CONT. ESTOQUE'!$I307</f>
        <v>0</v>
      </c>
    </row>
    <row r="308" ht="15.75" customHeight="1">
      <c r="B308" s="146" t="str">
        <f>PROD!B308</f>
        <v/>
      </c>
      <c r="C308" s="147" t="str">
        <f>IF('CONT. ESTOQUE'!$B308&lt;&gt;"",SUMIF(ENTRADAS!$C$7:$C$1000,'CONT. ESTOQUE'!$B308,ENTRADAS!$E$7:$E$1000),"")</f>
        <v/>
      </c>
      <c r="D308" s="147" t="str">
        <f>IF('CONT. ESTOQUE'!$B308&lt;&gt;"",SUMIF('SAÍDAS'!$C$7:$C$300,'CONT. ESTOQUE'!$B308,'SAÍDAS'!$H$7:$H$300),"")</f>
        <v/>
      </c>
      <c r="E308" s="147">
        <f>IFERROR('CONT. ESTOQUE'!$C308-'CONT. ESTOQUE'!$D308,"")</f>
        <v>0</v>
      </c>
      <c r="F308" s="147" t="str">
        <f>IFERROR(VLOOKUP('CONT. ESTOQUE'!$B308,PROD!$B$6:$G$1000,4,0),"")</f>
        <v/>
      </c>
      <c r="G308" s="147" t="str">
        <f>IF('CONT. ESTOQUE'!$B308&lt;&gt;"",IF('CONT. ESTOQUE'!$E308=0,"Sem Estoque",IF('CONT. ESTOQUE'!$E308&lt;'CONT. ESTOQUE'!$F308,"Estoque Perigoso","Estoque Confortável")),"")</f>
        <v/>
      </c>
      <c r="H308" s="148">
        <f>SUMIF('SAÍDAS'!$C$7:$C$300,'CONT. ESTOQUE'!$B308,'SAÍDAS'!$J$7:$J$300)</f>
        <v>0</v>
      </c>
      <c r="I308" s="148">
        <f>SUMIF(ENTRADAS!$C$8:$C$1000,'CONT. ESTOQUE'!$B308,ENTRADAS!$H$7:$H$1000)</f>
        <v>0</v>
      </c>
      <c r="J308" s="149">
        <f>'CONT. ESTOQUE'!$H308-'CONT. ESTOQUE'!$I308</f>
        <v>0</v>
      </c>
    </row>
    <row r="309" ht="15.75" customHeight="1">
      <c r="B309" s="146" t="str">
        <f>PROD!B309</f>
        <v/>
      </c>
      <c r="C309" s="147" t="str">
        <f>IF('CONT. ESTOQUE'!$B309&lt;&gt;"",SUMIF(ENTRADAS!$C$7:$C$1000,'CONT. ESTOQUE'!$B309,ENTRADAS!$E$7:$E$1000),"")</f>
        <v/>
      </c>
      <c r="D309" s="147" t="str">
        <f>IF('CONT. ESTOQUE'!$B309&lt;&gt;"",SUMIF('SAÍDAS'!$C$7:$C$300,'CONT. ESTOQUE'!$B309,'SAÍDAS'!$H$7:$H$300),"")</f>
        <v/>
      </c>
      <c r="E309" s="147">
        <f>IFERROR('CONT. ESTOQUE'!$C309-'CONT. ESTOQUE'!$D309,"")</f>
        <v>0</v>
      </c>
      <c r="F309" s="147" t="str">
        <f>IFERROR(VLOOKUP('CONT. ESTOQUE'!$B309,PROD!$B$6:$G$1000,4,0),"")</f>
        <v/>
      </c>
      <c r="G309" s="147" t="str">
        <f>IF('CONT. ESTOQUE'!$B309&lt;&gt;"",IF('CONT. ESTOQUE'!$E309=0,"Sem Estoque",IF('CONT. ESTOQUE'!$E309&lt;'CONT. ESTOQUE'!$F309,"Estoque Perigoso","Estoque Confortável")),"")</f>
        <v/>
      </c>
      <c r="H309" s="148">
        <f>SUMIF('SAÍDAS'!$C$7:$C$300,'CONT. ESTOQUE'!$B309,'SAÍDAS'!$J$7:$J$300)</f>
        <v>0</v>
      </c>
      <c r="I309" s="148">
        <f>SUMIF(ENTRADAS!$C$8:$C$1000,'CONT. ESTOQUE'!$B309,ENTRADAS!$H$7:$H$1000)</f>
        <v>0</v>
      </c>
      <c r="J309" s="149">
        <f>'CONT. ESTOQUE'!$H309-'CONT. ESTOQUE'!$I309</f>
        <v>0</v>
      </c>
    </row>
    <row r="310" ht="15.75" customHeight="1">
      <c r="B310" s="146" t="str">
        <f>PROD!B310</f>
        <v/>
      </c>
      <c r="C310" s="147" t="str">
        <f>IF('CONT. ESTOQUE'!$B310&lt;&gt;"",SUMIF(ENTRADAS!$C$7:$C$1000,'CONT. ESTOQUE'!$B310,ENTRADAS!$E$7:$E$1000),"")</f>
        <v/>
      </c>
      <c r="D310" s="147" t="str">
        <f>IF('CONT. ESTOQUE'!$B310&lt;&gt;"",SUMIF('SAÍDAS'!$C$7:$C$300,'CONT. ESTOQUE'!$B310,'SAÍDAS'!$H$7:$H$300),"")</f>
        <v/>
      </c>
      <c r="E310" s="147">
        <f>IFERROR('CONT. ESTOQUE'!$C310-'CONT. ESTOQUE'!$D310,"")</f>
        <v>0</v>
      </c>
      <c r="F310" s="147" t="str">
        <f>IFERROR(VLOOKUP('CONT. ESTOQUE'!$B310,PROD!$B$6:$G$1000,4,0),"")</f>
        <v/>
      </c>
      <c r="G310" s="147" t="str">
        <f>IF('CONT. ESTOQUE'!$B310&lt;&gt;"",IF('CONT. ESTOQUE'!$E310=0,"Sem Estoque",IF('CONT. ESTOQUE'!$E310&lt;'CONT. ESTOQUE'!$F310,"Estoque Perigoso","Estoque Confortável")),"")</f>
        <v/>
      </c>
      <c r="H310" s="148">
        <f>SUMIF('SAÍDAS'!$C$7:$C$300,'CONT. ESTOQUE'!$B310,'SAÍDAS'!$J$7:$J$300)</f>
        <v>0</v>
      </c>
      <c r="I310" s="148">
        <f>SUMIF(ENTRADAS!$C$8:$C$1000,'CONT. ESTOQUE'!$B310,ENTRADAS!$H$7:$H$1000)</f>
        <v>0</v>
      </c>
      <c r="J310" s="149">
        <f>'CONT. ESTOQUE'!$H310-'CONT. ESTOQUE'!$I310</f>
        <v>0</v>
      </c>
    </row>
    <row r="311" ht="15.75" customHeight="1">
      <c r="B311" s="146" t="str">
        <f>PROD!B311</f>
        <v/>
      </c>
      <c r="C311" s="147" t="str">
        <f>IF('CONT. ESTOQUE'!$B311&lt;&gt;"",SUMIF(ENTRADAS!$C$7:$C$1000,'CONT. ESTOQUE'!$B311,ENTRADAS!$E$7:$E$1000),"")</f>
        <v/>
      </c>
      <c r="D311" s="147" t="str">
        <f>IF('CONT. ESTOQUE'!$B311&lt;&gt;"",SUMIF('SAÍDAS'!$C$7:$C$300,'CONT. ESTOQUE'!$B311,'SAÍDAS'!$H$7:$H$300),"")</f>
        <v/>
      </c>
      <c r="E311" s="147">
        <f>IFERROR('CONT. ESTOQUE'!$C311-'CONT. ESTOQUE'!$D311,"")</f>
        <v>0</v>
      </c>
      <c r="F311" s="147" t="str">
        <f>IFERROR(VLOOKUP('CONT. ESTOQUE'!$B311,PROD!$B$6:$G$1000,4,0),"")</f>
        <v/>
      </c>
      <c r="G311" s="147" t="str">
        <f>IF('CONT. ESTOQUE'!$B311&lt;&gt;"",IF('CONT. ESTOQUE'!$E311=0,"Sem Estoque",IF('CONT. ESTOQUE'!$E311&lt;'CONT. ESTOQUE'!$F311,"Estoque Perigoso","Estoque Confortável")),"")</f>
        <v/>
      </c>
      <c r="H311" s="148">
        <f>SUMIF('SAÍDAS'!$C$7:$C$300,'CONT. ESTOQUE'!$B311,'SAÍDAS'!$J$7:$J$300)</f>
        <v>0</v>
      </c>
      <c r="I311" s="148">
        <f>SUMIF(ENTRADAS!$C$8:$C$1000,'CONT. ESTOQUE'!$B311,ENTRADAS!$H$7:$H$1000)</f>
        <v>0</v>
      </c>
      <c r="J311" s="149">
        <f>'CONT. ESTOQUE'!$H311-'CONT. ESTOQUE'!$I311</f>
        <v>0</v>
      </c>
    </row>
    <row r="312" ht="15.75" customHeight="1">
      <c r="B312" s="146" t="str">
        <f>PROD!B312</f>
        <v/>
      </c>
      <c r="C312" s="147" t="str">
        <f>IF('CONT. ESTOQUE'!$B312&lt;&gt;"",SUMIF(ENTRADAS!$C$7:$C$1000,'CONT. ESTOQUE'!$B312,ENTRADAS!$E$7:$E$1000),"")</f>
        <v/>
      </c>
      <c r="D312" s="147" t="str">
        <f>IF('CONT. ESTOQUE'!$B312&lt;&gt;"",SUMIF('SAÍDAS'!$C$7:$C$300,'CONT. ESTOQUE'!$B312,'SAÍDAS'!$H$7:$H$300),"")</f>
        <v/>
      </c>
      <c r="E312" s="147">
        <f>IFERROR('CONT. ESTOQUE'!$C312-'CONT. ESTOQUE'!$D312,"")</f>
        <v>0</v>
      </c>
      <c r="F312" s="147" t="str">
        <f>IFERROR(VLOOKUP('CONT. ESTOQUE'!$B312,PROD!$B$6:$G$1000,4,0),"")</f>
        <v/>
      </c>
      <c r="G312" s="147" t="str">
        <f>IF('CONT. ESTOQUE'!$B312&lt;&gt;"",IF('CONT. ESTOQUE'!$E312=0,"Sem Estoque",IF('CONT. ESTOQUE'!$E312&lt;'CONT. ESTOQUE'!$F312,"Estoque Perigoso","Estoque Confortável")),"")</f>
        <v/>
      </c>
      <c r="H312" s="148">
        <f>SUMIF('SAÍDAS'!$C$7:$C$300,'CONT. ESTOQUE'!$B312,'SAÍDAS'!$J$7:$J$300)</f>
        <v>0</v>
      </c>
      <c r="I312" s="148">
        <f>SUMIF(ENTRADAS!$C$8:$C$1000,'CONT. ESTOQUE'!$B312,ENTRADAS!$H$7:$H$1000)</f>
        <v>0</v>
      </c>
      <c r="J312" s="149">
        <f>'CONT. ESTOQUE'!$H312-'CONT. ESTOQUE'!$I312</f>
        <v>0</v>
      </c>
    </row>
    <row r="313" ht="15.75" customHeight="1">
      <c r="B313" s="146" t="str">
        <f>PROD!B313</f>
        <v/>
      </c>
      <c r="C313" s="147" t="str">
        <f>IF('CONT. ESTOQUE'!$B313&lt;&gt;"",SUMIF(ENTRADAS!$C$7:$C$1000,'CONT. ESTOQUE'!$B313,ENTRADAS!$E$7:$E$1000),"")</f>
        <v/>
      </c>
      <c r="D313" s="147" t="str">
        <f>IF('CONT. ESTOQUE'!$B313&lt;&gt;"",SUMIF('SAÍDAS'!$C$7:$C$300,'CONT. ESTOQUE'!$B313,'SAÍDAS'!$H$7:$H$300),"")</f>
        <v/>
      </c>
      <c r="E313" s="147">
        <f>IFERROR('CONT. ESTOQUE'!$C313-'CONT. ESTOQUE'!$D313,"")</f>
        <v>0</v>
      </c>
      <c r="F313" s="147" t="str">
        <f>IFERROR(VLOOKUP('CONT. ESTOQUE'!$B313,PROD!$B$6:$G$1000,4,0),"")</f>
        <v/>
      </c>
      <c r="G313" s="147" t="str">
        <f>IF('CONT. ESTOQUE'!$B313&lt;&gt;"",IF('CONT. ESTOQUE'!$E313=0,"Sem Estoque",IF('CONT. ESTOQUE'!$E313&lt;'CONT. ESTOQUE'!$F313,"Estoque Perigoso","Estoque Confortável")),"")</f>
        <v/>
      </c>
      <c r="H313" s="148">
        <f>SUMIF('SAÍDAS'!$C$7:$C$300,'CONT. ESTOQUE'!$B313,'SAÍDAS'!$J$7:$J$300)</f>
        <v>0</v>
      </c>
      <c r="I313" s="148">
        <f>SUMIF(ENTRADAS!$C$8:$C$1000,'CONT. ESTOQUE'!$B313,ENTRADAS!$H$7:$H$1000)</f>
        <v>0</v>
      </c>
      <c r="J313" s="149">
        <f>'CONT. ESTOQUE'!$H313-'CONT. ESTOQUE'!$I313</f>
        <v>0</v>
      </c>
    </row>
    <row r="314" ht="15.75" customHeight="1">
      <c r="B314" s="146" t="str">
        <f>PROD!B314</f>
        <v/>
      </c>
      <c r="C314" s="147" t="str">
        <f>IF('CONT. ESTOQUE'!$B314&lt;&gt;"",SUMIF(ENTRADAS!$C$7:$C$1000,'CONT. ESTOQUE'!$B314,ENTRADAS!$E$7:$E$1000),"")</f>
        <v/>
      </c>
      <c r="D314" s="147" t="str">
        <f>IF('CONT. ESTOQUE'!$B314&lt;&gt;"",SUMIF('SAÍDAS'!$C$7:$C$300,'CONT. ESTOQUE'!$B314,'SAÍDAS'!$H$7:$H$300),"")</f>
        <v/>
      </c>
      <c r="E314" s="147">
        <f>IFERROR('CONT. ESTOQUE'!$C314-'CONT. ESTOQUE'!$D314,"")</f>
        <v>0</v>
      </c>
      <c r="F314" s="147" t="str">
        <f>IFERROR(VLOOKUP('CONT. ESTOQUE'!$B314,PROD!$B$6:$G$1000,4,0),"")</f>
        <v/>
      </c>
      <c r="G314" s="147" t="str">
        <f>IF('CONT. ESTOQUE'!$B314&lt;&gt;"",IF('CONT. ESTOQUE'!$E314=0,"Sem Estoque",IF('CONT. ESTOQUE'!$E314&lt;'CONT. ESTOQUE'!$F314,"Estoque Perigoso","Estoque Confortável")),"")</f>
        <v/>
      </c>
      <c r="H314" s="148">
        <f>SUMIF('SAÍDAS'!$C$7:$C$300,'CONT. ESTOQUE'!$B314,'SAÍDAS'!$J$7:$J$300)</f>
        <v>0</v>
      </c>
      <c r="I314" s="148">
        <f>SUMIF(ENTRADAS!$C$8:$C$1000,'CONT. ESTOQUE'!$B314,ENTRADAS!$H$7:$H$1000)</f>
        <v>0</v>
      </c>
      <c r="J314" s="149">
        <f>'CONT. ESTOQUE'!$H314-'CONT. ESTOQUE'!$I314</f>
        <v>0</v>
      </c>
    </row>
    <row r="315" ht="15.75" customHeight="1">
      <c r="B315" s="146" t="str">
        <f>PROD!B315</f>
        <v/>
      </c>
      <c r="C315" s="147" t="str">
        <f>IF('CONT. ESTOQUE'!$B315&lt;&gt;"",SUMIF(ENTRADAS!$C$7:$C$1000,'CONT. ESTOQUE'!$B315,ENTRADAS!$E$7:$E$1000),"")</f>
        <v/>
      </c>
      <c r="D315" s="147" t="str">
        <f>IF('CONT. ESTOQUE'!$B315&lt;&gt;"",SUMIF('SAÍDAS'!$C$7:$C$300,'CONT. ESTOQUE'!$B315,'SAÍDAS'!$H$7:$H$300),"")</f>
        <v/>
      </c>
      <c r="E315" s="147">
        <f>IFERROR('CONT. ESTOQUE'!$C315-'CONT. ESTOQUE'!$D315,"")</f>
        <v>0</v>
      </c>
      <c r="F315" s="147" t="str">
        <f>IFERROR(VLOOKUP('CONT. ESTOQUE'!$B315,PROD!$B$6:$G$1000,4,0),"")</f>
        <v/>
      </c>
      <c r="G315" s="147" t="str">
        <f>IF('CONT. ESTOQUE'!$B315&lt;&gt;"",IF('CONT. ESTOQUE'!$E315=0,"Sem Estoque",IF('CONT. ESTOQUE'!$E315&lt;'CONT. ESTOQUE'!$F315,"Estoque Perigoso","Estoque Confortável")),"")</f>
        <v/>
      </c>
      <c r="H315" s="148">
        <f>SUMIF('SAÍDAS'!$C$7:$C$300,'CONT. ESTOQUE'!$B315,'SAÍDAS'!$J$7:$J$300)</f>
        <v>0</v>
      </c>
      <c r="I315" s="148">
        <f>SUMIF(ENTRADAS!$C$8:$C$1000,'CONT. ESTOQUE'!$B315,ENTRADAS!$H$7:$H$1000)</f>
        <v>0</v>
      </c>
      <c r="J315" s="149">
        <f>'CONT. ESTOQUE'!$H315-'CONT. ESTOQUE'!$I315</f>
        <v>0</v>
      </c>
    </row>
    <row r="316" ht="15.75" customHeight="1">
      <c r="B316" s="146" t="str">
        <f>PROD!B316</f>
        <v/>
      </c>
      <c r="C316" s="147" t="str">
        <f>IF('CONT. ESTOQUE'!$B316&lt;&gt;"",SUMIF(ENTRADAS!$C$7:$C$1000,'CONT. ESTOQUE'!$B316,ENTRADAS!$E$7:$E$1000),"")</f>
        <v/>
      </c>
      <c r="D316" s="147" t="str">
        <f>IF('CONT. ESTOQUE'!$B316&lt;&gt;"",SUMIF('SAÍDAS'!$C$7:$C$300,'CONT. ESTOQUE'!$B316,'SAÍDAS'!$H$7:$H$300),"")</f>
        <v/>
      </c>
      <c r="E316" s="147">
        <f>IFERROR('CONT. ESTOQUE'!$C316-'CONT. ESTOQUE'!$D316,"")</f>
        <v>0</v>
      </c>
      <c r="F316" s="147" t="str">
        <f>IFERROR(VLOOKUP('CONT. ESTOQUE'!$B316,PROD!$B$6:$G$1000,4,0),"")</f>
        <v/>
      </c>
      <c r="G316" s="147" t="str">
        <f>IF('CONT. ESTOQUE'!$B316&lt;&gt;"",IF('CONT. ESTOQUE'!$E316=0,"Sem Estoque",IF('CONT. ESTOQUE'!$E316&lt;'CONT. ESTOQUE'!$F316,"Estoque Perigoso","Estoque Confortável")),"")</f>
        <v/>
      </c>
      <c r="H316" s="148">
        <f>SUMIF('SAÍDAS'!$C$7:$C$300,'CONT. ESTOQUE'!$B316,'SAÍDAS'!$J$7:$J$300)</f>
        <v>0</v>
      </c>
      <c r="I316" s="148">
        <f>SUMIF(ENTRADAS!$C$8:$C$1000,'CONT. ESTOQUE'!$B316,ENTRADAS!$H$7:$H$1000)</f>
        <v>0</v>
      </c>
      <c r="J316" s="149">
        <f>'CONT. ESTOQUE'!$H316-'CONT. ESTOQUE'!$I316</f>
        <v>0</v>
      </c>
    </row>
    <row r="317" ht="15.75" customHeight="1">
      <c r="B317" s="146" t="str">
        <f>PROD!B317</f>
        <v/>
      </c>
      <c r="C317" s="147" t="str">
        <f>IF('CONT. ESTOQUE'!$B317&lt;&gt;"",SUMIF(ENTRADAS!$C$7:$C$1000,'CONT. ESTOQUE'!$B317,ENTRADAS!$E$7:$E$1000),"")</f>
        <v/>
      </c>
      <c r="D317" s="147" t="str">
        <f>IF('CONT. ESTOQUE'!$B317&lt;&gt;"",SUMIF('SAÍDAS'!$C$7:$C$300,'CONT. ESTOQUE'!$B317,'SAÍDAS'!$H$7:$H$300),"")</f>
        <v/>
      </c>
      <c r="E317" s="147">
        <f>IFERROR('CONT. ESTOQUE'!$C317-'CONT. ESTOQUE'!$D317,"")</f>
        <v>0</v>
      </c>
      <c r="F317" s="147" t="str">
        <f>IFERROR(VLOOKUP('CONT. ESTOQUE'!$B317,PROD!$B$6:$G$1000,4,0),"")</f>
        <v/>
      </c>
      <c r="G317" s="147" t="str">
        <f>IF('CONT. ESTOQUE'!$B317&lt;&gt;"",IF('CONT. ESTOQUE'!$E317=0,"Sem Estoque",IF('CONT. ESTOQUE'!$E317&lt;'CONT. ESTOQUE'!$F317,"Estoque Perigoso","Estoque Confortável")),"")</f>
        <v/>
      </c>
      <c r="H317" s="148">
        <f>SUMIF('SAÍDAS'!$C$7:$C$300,'CONT. ESTOQUE'!$B317,'SAÍDAS'!$J$7:$J$300)</f>
        <v>0</v>
      </c>
      <c r="I317" s="148">
        <f>SUMIF(ENTRADAS!$C$8:$C$1000,'CONT. ESTOQUE'!$B317,ENTRADAS!$H$7:$H$1000)</f>
        <v>0</v>
      </c>
      <c r="J317" s="149">
        <f>'CONT. ESTOQUE'!$H317-'CONT. ESTOQUE'!$I317</f>
        <v>0</v>
      </c>
    </row>
    <row r="318" ht="15.75" customHeight="1">
      <c r="B318" s="146" t="str">
        <f>PROD!B318</f>
        <v/>
      </c>
      <c r="C318" s="147" t="str">
        <f>IF('CONT. ESTOQUE'!$B318&lt;&gt;"",SUMIF(ENTRADAS!$C$7:$C$1000,'CONT. ESTOQUE'!$B318,ENTRADAS!$E$7:$E$1000),"")</f>
        <v/>
      </c>
      <c r="D318" s="147" t="str">
        <f>IF('CONT. ESTOQUE'!$B318&lt;&gt;"",SUMIF('SAÍDAS'!$C$7:$C$300,'CONT. ESTOQUE'!$B318,'SAÍDAS'!$H$7:$H$300),"")</f>
        <v/>
      </c>
      <c r="E318" s="147">
        <f>IFERROR('CONT. ESTOQUE'!$C318-'CONT. ESTOQUE'!$D318,"")</f>
        <v>0</v>
      </c>
      <c r="F318" s="147" t="str">
        <f>IFERROR(VLOOKUP('CONT. ESTOQUE'!$B318,PROD!$B$6:$G$1000,4,0),"")</f>
        <v/>
      </c>
      <c r="G318" s="147" t="str">
        <f>IF('CONT. ESTOQUE'!$B318&lt;&gt;"",IF('CONT. ESTOQUE'!$E318=0,"Sem Estoque",IF('CONT. ESTOQUE'!$E318&lt;'CONT. ESTOQUE'!$F318,"Estoque Perigoso","Estoque Confortável")),"")</f>
        <v/>
      </c>
      <c r="H318" s="148">
        <f>SUMIF('SAÍDAS'!$C$7:$C$300,'CONT. ESTOQUE'!$B318,'SAÍDAS'!$J$7:$J$300)</f>
        <v>0</v>
      </c>
      <c r="I318" s="148">
        <f>SUMIF(ENTRADAS!$C$8:$C$1000,'CONT. ESTOQUE'!$B318,ENTRADAS!$H$7:$H$1000)</f>
        <v>0</v>
      </c>
      <c r="J318" s="149">
        <f>'CONT. ESTOQUE'!$H318-'CONT. ESTOQUE'!$I318</f>
        <v>0</v>
      </c>
    </row>
    <row r="319" ht="15.75" customHeight="1">
      <c r="B319" s="146" t="str">
        <f>PROD!B319</f>
        <v/>
      </c>
      <c r="C319" s="147" t="str">
        <f>IF('CONT. ESTOQUE'!$B319&lt;&gt;"",SUMIF(ENTRADAS!$C$7:$C$1000,'CONT. ESTOQUE'!$B319,ENTRADAS!$E$7:$E$1000),"")</f>
        <v/>
      </c>
      <c r="D319" s="147" t="str">
        <f>IF('CONT. ESTOQUE'!$B319&lt;&gt;"",SUMIF('SAÍDAS'!$C$7:$C$300,'CONT. ESTOQUE'!$B319,'SAÍDAS'!$H$7:$H$300),"")</f>
        <v/>
      </c>
      <c r="E319" s="147">
        <f>IFERROR('CONT. ESTOQUE'!$C319-'CONT. ESTOQUE'!$D319,"")</f>
        <v>0</v>
      </c>
      <c r="F319" s="147" t="str">
        <f>IFERROR(VLOOKUP('CONT. ESTOQUE'!$B319,PROD!$B$6:$G$1000,4,0),"")</f>
        <v/>
      </c>
      <c r="G319" s="147" t="str">
        <f>IF('CONT. ESTOQUE'!$B319&lt;&gt;"",IF('CONT. ESTOQUE'!$E319=0,"Sem Estoque",IF('CONT. ESTOQUE'!$E319&lt;'CONT. ESTOQUE'!$F319,"Estoque Perigoso","Estoque Confortável")),"")</f>
        <v/>
      </c>
      <c r="H319" s="148">
        <f>SUMIF('SAÍDAS'!$C$7:$C$300,'CONT. ESTOQUE'!$B319,'SAÍDAS'!$J$7:$J$300)</f>
        <v>0</v>
      </c>
      <c r="I319" s="148">
        <f>SUMIF(ENTRADAS!$C$8:$C$1000,'CONT. ESTOQUE'!$B319,ENTRADAS!$H$7:$H$1000)</f>
        <v>0</v>
      </c>
      <c r="J319" s="149">
        <f>'CONT. ESTOQUE'!$H319-'CONT. ESTOQUE'!$I319</f>
        <v>0</v>
      </c>
    </row>
    <row r="320" ht="15.75" customHeight="1">
      <c r="B320" s="146" t="str">
        <f>PROD!B320</f>
        <v/>
      </c>
      <c r="C320" s="147" t="str">
        <f>IF('CONT. ESTOQUE'!$B320&lt;&gt;"",SUMIF(ENTRADAS!$C$7:$C$1000,'CONT. ESTOQUE'!$B320,ENTRADAS!$E$7:$E$1000),"")</f>
        <v/>
      </c>
      <c r="D320" s="147" t="str">
        <f>IF('CONT. ESTOQUE'!$B320&lt;&gt;"",SUMIF('SAÍDAS'!$C$7:$C$300,'CONT. ESTOQUE'!$B320,'SAÍDAS'!$H$7:$H$300),"")</f>
        <v/>
      </c>
      <c r="E320" s="147">
        <f>IFERROR('CONT. ESTOQUE'!$C320-'CONT. ESTOQUE'!$D320,"")</f>
        <v>0</v>
      </c>
      <c r="F320" s="147" t="str">
        <f>IFERROR(VLOOKUP('CONT. ESTOQUE'!$B320,PROD!$B$6:$G$1000,4,0),"")</f>
        <v/>
      </c>
      <c r="G320" s="147" t="str">
        <f>IF('CONT. ESTOQUE'!$B320&lt;&gt;"",IF('CONT. ESTOQUE'!$E320=0,"Sem Estoque",IF('CONT. ESTOQUE'!$E320&lt;'CONT. ESTOQUE'!$F320,"Estoque Perigoso","Estoque Confortável")),"")</f>
        <v/>
      </c>
      <c r="H320" s="148">
        <f>SUMIF('SAÍDAS'!$C$7:$C$300,'CONT. ESTOQUE'!$B320,'SAÍDAS'!$J$7:$J$300)</f>
        <v>0</v>
      </c>
      <c r="I320" s="148">
        <f>SUMIF(ENTRADAS!$C$8:$C$1000,'CONT. ESTOQUE'!$B320,ENTRADAS!$H$7:$H$1000)</f>
        <v>0</v>
      </c>
      <c r="J320" s="149">
        <f>'CONT. ESTOQUE'!$H320-'CONT. ESTOQUE'!$I320</f>
        <v>0</v>
      </c>
    </row>
    <row r="321" ht="15.75" customHeight="1">
      <c r="B321" s="146" t="str">
        <f>PROD!B321</f>
        <v/>
      </c>
      <c r="C321" s="147" t="str">
        <f>IF('CONT. ESTOQUE'!$B321&lt;&gt;"",SUMIF(ENTRADAS!$C$7:$C$1000,'CONT. ESTOQUE'!$B321,ENTRADAS!$E$7:$E$1000),"")</f>
        <v/>
      </c>
      <c r="D321" s="147" t="str">
        <f>IF('CONT. ESTOQUE'!$B321&lt;&gt;"",SUMIF('SAÍDAS'!$C$7:$C$300,'CONT. ESTOQUE'!$B321,'SAÍDAS'!$H$7:$H$300),"")</f>
        <v/>
      </c>
      <c r="E321" s="147">
        <f>IFERROR('CONT. ESTOQUE'!$C321-'CONT. ESTOQUE'!$D321,"")</f>
        <v>0</v>
      </c>
      <c r="F321" s="147" t="str">
        <f>IFERROR(VLOOKUP('CONT. ESTOQUE'!$B321,PROD!$B$6:$G$1000,4,0),"")</f>
        <v/>
      </c>
      <c r="G321" s="147" t="str">
        <f>IF('CONT. ESTOQUE'!$B321&lt;&gt;"",IF('CONT. ESTOQUE'!$E321=0,"Sem Estoque",IF('CONT. ESTOQUE'!$E321&lt;'CONT. ESTOQUE'!$F321,"Estoque Perigoso","Estoque Confortável")),"")</f>
        <v/>
      </c>
      <c r="H321" s="148">
        <f>SUMIF('SAÍDAS'!$C$7:$C$300,'CONT. ESTOQUE'!$B321,'SAÍDAS'!$J$7:$J$300)</f>
        <v>0</v>
      </c>
      <c r="I321" s="148">
        <f>SUMIF(ENTRADAS!$C$8:$C$1000,'CONT. ESTOQUE'!$B321,ENTRADAS!$H$7:$H$1000)</f>
        <v>0</v>
      </c>
      <c r="J321" s="149">
        <f>'CONT. ESTOQUE'!$H321-'CONT. ESTOQUE'!$I321</f>
        <v>0</v>
      </c>
    </row>
    <row r="322" ht="15.75" customHeight="1">
      <c r="B322" s="146" t="str">
        <f>PROD!B322</f>
        <v/>
      </c>
      <c r="C322" s="147" t="str">
        <f>IF('CONT. ESTOQUE'!$B322&lt;&gt;"",SUMIF(ENTRADAS!$C$7:$C$1000,'CONT. ESTOQUE'!$B322,ENTRADAS!$E$7:$E$1000),"")</f>
        <v/>
      </c>
      <c r="D322" s="147" t="str">
        <f>IF('CONT. ESTOQUE'!$B322&lt;&gt;"",SUMIF('SAÍDAS'!$C$7:$C$300,'CONT. ESTOQUE'!$B322,'SAÍDAS'!$H$7:$H$300),"")</f>
        <v/>
      </c>
      <c r="E322" s="147">
        <f>IFERROR('CONT. ESTOQUE'!$C322-'CONT. ESTOQUE'!$D322,"")</f>
        <v>0</v>
      </c>
      <c r="F322" s="147" t="str">
        <f>IFERROR(VLOOKUP('CONT. ESTOQUE'!$B322,PROD!$B$6:$G$1000,4,0),"")</f>
        <v/>
      </c>
      <c r="G322" s="147" t="str">
        <f>IF('CONT. ESTOQUE'!$B322&lt;&gt;"",IF('CONT. ESTOQUE'!$E322=0,"Sem Estoque",IF('CONT. ESTOQUE'!$E322&lt;'CONT. ESTOQUE'!$F322,"Estoque Perigoso","Estoque Confortável")),"")</f>
        <v/>
      </c>
      <c r="H322" s="148">
        <f>SUMIF('SAÍDAS'!$C$7:$C$300,'CONT. ESTOQUE'!$B322,'SAÍDAS'!$J$7:$J$300)</f>
        <v>0</v>
      </c>
      <c r="I322" s="148">
        <f>SUMIF(ENTRADAS!$C$8:$C$1000,'CONT. ESTOQUE'!$B322,ENTRADAS!$H$7:$H$1000)</f>
        <v>0</v>
      </c>
      <c r="J322" s="149">
        <f>'CONT. ESTOQUE'!$H322-'CONT. ESTOQUE'!$I322</f>
        <v>0</v>
      </c>
    </row>
    <row r="323" ht="15.75" customHeight="1">
      <c r="B323" s="146" t="str">
        <f>PROD!B323</f>
        <v/>
      </c>
      <c r="C323" s="147" t="str">
        <f>IF('CONT. ESTOQUE'!$B323&lt;&gt;"",SUMIF(ENTRADAS!$C$7:$C$1000,'CONT. ESTOQUE'!$B323,ENTRADAS!$E$7:$E$1000),"")</f>
        <v/>
      </c>
      <c r="D323" s="147" t="str">
        <f>IF('CONT. ESTOQUE'!$B323&lt;&gt;"",SUMIF('SAÍDAS'!$C$7:$C$300,'CONT. ESTOQUE'!$B323,'SAÍDAS'!$H$7:$H$300),"")</f>
        <v/>
      </c>
      <c r="E323" s="147">
        <f>IFERROR('CONT. ESTOQUE'!$C323-'CONT. ESTOQUE'!$D323,"")</f>
        <v>0</v>
      </c>
      <c r="F323" s="147" t="str">
        <f>IFERROR(VLOOKUP('CONT. ESTOQUE'!$B323,PROD!$B$6:$G$1000,4,0),"")</f>
        <v/>
      </c>
      <c r="G323" s="147" t="str">
        <f>IF('CONT. ESTOQUE'!$B323&lt;&gt;"",IF('CONT. ESTOQUE'!$E323=0,"Sem Estoque",IF('CONT. ESTOQUE'!$E323&lt;'CONT. ESTOQUE'!$F323,"Estoque Perigoso","Estoque Confortável")),"")</f>
        <v/>
      </c>
      <c r="H323" s="148">
        <f>SUMIF('SAÍDAS'!$C$7:$C$300,'CONT. ESTOQUE'!$B323,'SAÍDAS'!$J$7:$J$300)</f>
        <v>0</v>
      </c>
      <c r="I323" s="148">
        <f>SUMIF(ENTRADAS!$C$8:$C$1000,'CONT. ESTOQUE'!$B323,ENTRADAS!$H$7:$H$1000)</f>
        <v>0</v>
      </c>
      <c r="J323" s="149">
        <f>'CONT. ESTOQUE'!$H323-'CONT. ESTOQUE'!$I323</f>
        <v>0</v>
      </c>
    </row>
    <row r="324" ht="15.75" customHeight="1">
      <c r="B324" s="146" t="str">
        <f>PROD!B324</f>
        <v/>
      </c>
      <c r="C324" s="147" t="str">
        <f>IF('CONT. ESTOQUE'!$B324&lt;&gt;"",SUMIF(ENTRADAS!$C$7:$C$1000,'CONT. ESTOQUE'!$B324,ENTRADAS!$E$7:$E$1000),"")</f>
        <v/>
      </c>
      <c r="D324" s="147" t="str">
        <f>IF('CONT. ESTOQUE'!$B324&lt;&gt;"",SUMIF('SAÍDAS'!$C$7:$C$300,'CONT. ESTOQUE'!$B324,'SAÍDAS'!$H$7:$H$300),"")</f>
        <v/>
      </c>
      <c r="E324" s="147">
        <f>IFERROR('CONT. ESTOQUE'!$C324-'CONT. ESTOQUE'!$D324,"")</f>
        <v>0</v>
      </c>
      <c r="F324" s="147" t="str">
        <f>IFERROR(VLOOKUP('CONT. ESTOQUE'!$B324,PROD!$B$6:$G$1000,4,0),"")</f>
        <v/>
      </c>
      <c r="G324" s="147" t="str">
        <f>IF('CONT. ESTOQUE'!$B324&lt;&gt;"",IF('CONT. ESTOQUE'!$E324=0,"Sem Estoque",IF('CONT. ESTOQUE'!$E324&lt;'CONT. ESTOQUE'!$F324,"Estoque Perigoso","Estoque Confortável")),"")</f>
        <v/>
      </c>
      <c r="H324" s="148">
        <f>SUMIF('SAÍDAS'!$C$7:$C$300,'CONT. ESTOQUE'!$B324,'SAÍDAS'!$J$7:$J$300)</f>
        <v>0</v>
      </c>
      <c r="I324" s="148">
        <f>SUMIF(ENTRADAS!$C$8:$C$1000,'CONT. ESTOQUE'!$B324,ENTRADAS!$H$7:$H$1000)</f>
        <v>0</v>
      </c>
      <c r="J324" s="149">
        <f>'CONT. ESTOQUE'!$H324-'CONT. ESTOQUE'!$I324</f>
        <v>0</v>
      </c>
    </row>
    <row r="325" ht="15.75" customHeight="1">
      <c r="B325" s="146" t="str">
        <f>PROD!B325</f>
        <v/>
      </c>
      <c r="C325" s="147" t="str">
        <f>IF('CONT. ESTOQUE'!$B325&lt;&gt;"",SUMIF(ENTRADAS!$C$7:$C$1000,'CONT. ESTOQUE'!$B325,ENTRADAS!$E$7:$E$1000),"")</f>
        <v/>
      </c>
      <c r="D325" s="147" t="str">
        <f>IF('CONT. ESTOQUE'!$B325&lt;&gt;"",SUMIF('SAÍDAS'!$C$7:$C$300,'CONT. ESTOQUE'!$B325,'SAÍDAS'!$H$7:$H$300),"")</f>
        <v/>
      </c>
      <c r="E325" s="147">
        <f>IFERROR('CONT. ESTOQUE'!$C325-'CONT. ESTOQUE'!$D325,"")</f>
        <v>0</v>
      </c>
      <c r="F325" s="147" t="str">
        <f>IFERROR(VLOOKUP('CONT. ESTOQUE'!$B325,PROD!$B$6:$G$1000,4,0),"")</f>
        <v/>
      </c>
      <c r="G325" s="147" t="str">
        <f>IF('CONT. ESTOQUE'!$B325&lt;&gt;"",IF('CONT. ESTOQUE'!$E325=0,"Sem Estoque",IF('CONT. ESTOQUE'!$E325&lt;'CONT. ESTOQUE'!$F325,"Estoque Perigoso","Estoque Confortável")),"")</f>
        <v/>
      </c>
      <c r="H325" s="148">
        <f>SUMIF('SAÍDAS'!$C$7:$C$300,'CONT. ESTOQUE'!$B325,'SAÍDAS'!$J$7:$J$300)</f>
        <v>0</v>
      </c>
      <c r="I325" s="148">
        <f>SUMIF(ENTRADAS!$C$8:$C$1000,'CONT. ESTOQUE'!$B325,ENTRADAS!$H$7:$H$1000)</f>
        <v>0</v>
      </c>
      <c r="J325" s="149">
        <f>'CONT. ESTOQUE'!$H325-'CONT. ESTOQUE'!$I325</f>
        <v>0</v>
      </c>
    </row>
    <row r="326" ht="15.75" customHeight="1">
      <c r="B326" s="146" t="str">
        <f>PROD!B326</f>
        <v/>
      </c>
      <c r="C326" s="147" t="str">
        <f>IF('CONT. ESTOQUE'!$B326&lt;&gt;"",SUMIF(ENTRADAS!$C$7:$C$1000,'CONT. ESTOQUE'!$B326,ENTRADAS!$E$7:$E$1000),"")</f>
        <v/>
      </c>
      <c r="D326" s="147" t="str">
        <f>IF('CONT. ESTOQUE'!$B326&lt;&gt;"",SUMIF('SAÍDAS'!$C$7:$C$300,'CONT. ESTOQUE'!$B326,'SAÍDAS'!$H$7:$H$300),"")</f>
        <v/>
      </c>
      <c r="E326" s="147">
        <f>IFERROR('CONT. ESTOQUE'!$C326-'CONT. ESTOQUE'!$D326,"")</f>
        <v>0</v>
      </c>
      <c r="F326" s="147" t="str">
        <f>IFERROR(VLOOKUP('CONT. ESTOQUE'!$B326,PROD!$B$6:$G$1000,4,0),"")</f>
        <v/>
      </c>
      <c r="G326" s="147" t="str">
        <f>IF('CONT. ESTOQUE'!$B326&lt;&gt;"",IF('CONT. ESTOQUE'!$E326=0,"Sem Estoque",IF('CONT. ESTOQUE'!$E326&lt;'CONT. ESTOQUE'!$F326,"Estoque Perigoso","Estoque Confortável")),"")</f>
        <v/>
      </c>
      <c r="H326" s="148">
        <f>SUMIF('SAÍDAS'!$C$7:$C$300,'CONT. ESTOQUE'!$B326,'SAÍDAS'!$J$7:$J$300)</f>
        <v>0</v>
      </c>
      <c r="I326" s="148">
        <f>SUMIF(ENTRADAS!$C$8:$C$1000,'CONT. ESTOQUE'!$B326,ENTRADAS!$H$7:$H$1000)</f>
        <v>0</v>
      </c>
      <c r="J326" s="149">
        <f>'CONT. ESTOQUE'!$H326-'CONT. ESTOQUE'!$I326</f>
        <v>0</v>
      </c>
    </row>
    <row r="327" ht="15.75" customHeight="1">
      <c r="B327" s="146" t="str">
        <f>PROD!B327</f>
        <v/>
      </c>
      <c r="C327" s="147" t="str">
        <f>IF('CONT. ESTOQUE'!$B327&lt;&gt;"",SUMIF(ENTRADAS!$C$7:$C$1000,'CONT. ESTOQUE'!$B327,ENTRADAS!$E$7:$E$1000),"")</f>
        <v/>
      </c>
      <c r="D327" s="147" t="str">
        <f>IF('CONT. ESTOQUE'!$B327&lt;&gt;"",SUMIF('SAÍDAS'!$C$7:$C$300,'CONT. ESTOQUE'!$B327,'SAÍDAS'!$H$7:$H$300),"")</f>
        <v/>
      </c>
      <c r="E327" s="147">
        <f>IFERROR('CONT. ESTOQUE'!$C327-'CONT. ESTOQUE'!$D327,"")</f>
        <v>0</v>
      </c>
      <c r="F327" s="147" t="str">
        <f>IFERROR(VLOOKUP('CONT. ESTOQUE'!$B327,PROD!$B$6:$G$1000,4,0),"")</f>
        <v/>
      </c>
      <c r="G327" s="147" t="str">
        <f>IF('CONT. ESTOQUE'!$B327&lt;&gt;"",IF('CONT. ESTOQUE'!$E327=0,"Sem Estoque",IF('CONT. ESTOQUE'!$E327&lt;'CONT. ESTOQUE'!$F327,"Estoque Perigoso","Estoque Confortável")),"")</f>
        <v/>
      </c>
      <c r="H327" s="148">
        <f>SUMIF('SAÍDAS'!$C$7:$C$300,'CONT. ESTOQUE'!$B327,'SAÍDAS'!$J$7:$J$300)</f>
        <v>0</v>
      </c>
      <c r="I327" s="148">
        <f>SUMIF(ENTRADAS!$C$8:$C$1000,'CONT. ESTOQUE'!$B327,ENTRADAS!$H$7:$H$1000)</f>
        <v>0</v>
      </c>
      <c r="J327" s="149">
        <f>'CONT. ESTOQUE'!$H327-'CONT. ESTOQUE'!$I327</f>
        <v>0</v>
      </c>
    </row>
    <row r="328" ht="15.75" customHeight="1">
      <c r="B328" s="146" t="str">
        <f>PROD!B328</f>
        <v/>
      </c>
      <c r="C328" s="147" t="str">
        <f>IF('CONT. ESTOQUE'!$B328&lt;&gt;"",SUMIF(ENTRADAS!$C$7:$C$1000,'CONT. ESTOQUE'!$B328,ENTRADAS!$E$7:$E$1000),"")</f>
        <v/>
      </c>
      <c r="D328" s="147" t="str">
        <f>IF('CONT. ESTOQUE'!$B328&lt;&gt;"",SUMIF('SAÍDAS'!$C$7:$C$300,'CONT. ESTOQUE'!$B328,'SAÍDAS'!$H$7:$H$300),"")</f>
        <v/>
      </c>
      <c r="E328" s="147">
        <f>IFERROR('CONT. ESTOQUE'!$C328-'CONT. ESTOQUE'!$D328,"")</f>
        <v>0</v>
      </c>
      <c r="F328" s="147" t="str">
        <f>IFERROR(VLOOKUP('CONT. ESTOQUE'!$B328,PROD!$B$6:$G$1000,4,0),"")</f>
        <v/>
      </c>
      <c r="G328" s="147" t="str">
        <f>IF('CONT. ESTOQUE'!$B328&lt;&gt;"",IF('CONT. ESTOQUE'!$E328=0,"Sem Estoque",IF('CONT. ESTOQUE'!$E328&lt;'CONT. ESTOQUE'!$F328,"Estoque Perigoso","Estoque Confortável")),"")</f>
        <v/>
      </c>
      <c r="H328" s="148">
        <f>SUMIF('SAÍDAS'!$C$7:$C$300,'CONT. ESTOQUE'!$B328,'SAÍDAS'!$J$7:$J$300)</f>
        <v>0</v>
      </c>
      <c r="I328" s="148">
        <f>SUMIF(ENTRADAS!$C$8:$C$1000,'CONT. ESTOQUE'!$B328,ENTRADAS!$H$7:$H$1000)</f>
        <v>0</v>
      </c>
      <c r="J328" s="149">
        <f>'CONT. ESTOQUE'!$H328-'CONT. ESTOQUE'!$I328</f>
        <v>0</v>
      </c>
    </row>
    <row r="329" ht="15.75" customHeight="1">
      <c r="B329" s="146" t="str">
        <f>PROD!B329</f>
        <v/>
      </c>
      <c r="C329" s="147" t="str">
        <f>IF('CONT. ESTOQUE'!$B329&lt;&gt;"",SUMIF(ENTRADAS!$C$7:$C$1000,'CONT. ESTOQUE'!$B329,ENTRADAS!$E$7:$E$1000),"")</f>
        <v/>
      </c>
      <c r="D329" s="147" t="str">
        <f>IF('CONT. ESTOQUE'!$B329&lt;&gt;"",SUMIF('SAÍDAS'!$C$7:$C$300,'CONT. ESTOQUE'!$B329,'SAÍDAS'!$H$7:$H$300),"")</f>
        <v/>
      </c>
      <c r="E329" s="147">
        <f>IFERROR('CONT. ESTOQUE'!$C329-'CONT. ESTOQUE'!$D329,"")</f>
        <v>0</v>
      </c>
      <c r="F329" s="147" t="str">
        <f>IFERROR(VLOOKUP('CONT. ESTOQUE'!$B329,PROD!$B$6:$G$1000,4,0),"")</f>
        <v/>
      </c>
      <c r="G329" s="147" t="str">
        <f>IF('CONT. ESTOQUE'!$B329&lt;&gt;"",IF('CONT. ESTOQUE'!$E329=0,"Sem Estoque",IF('CONT. ESTOQUE'!$E329&lt;'CONT. ESTOQUE'!$F329,"Estoque Perigoso","Estoque Confortável")),"")</f>
        <v/>
      </c>
      <c r="H329" s="148">
        <f>SUMIF('SAÍDAS'!$C$7:$C$300,'CONT. ESTOQUE'!$B329,'SAÍDAS'!$J$7:$J$300)</f>
        <v>0</v>
      </c>
      <c r="I329" s="148">
        <f>SUMIF(ENTRADAS!$C$8:$C$1000,'CONT. ESTOQUE'!$B329,ENTRADAS!$H$7:$H$1000)</f>
        <v>0</v>
      </c>
      <c r="J329" s="149">
        <f>'CONT. ESTOQUE'!$H329-'CONT. ESTOQUE'!$I329</f>
        <v>0</v>
      </c>
    </row>
    <row r="330" ht="15.75" customHeight="1">
      <c r="B330" s="146" t="str">
        <f>PROD!B330</f>
        <v/>
      </c>
      <c r="C330" s="147" t="str">
        <f>IF('CONT. ESTOQUE'!$B330&lt;&gt;"",SUMIF(ENTRADAS!$C$7:$C$1000,'CONT. ESTOQUE'!$B330,ENTRADAS!$E$7:$E$1000),"")</f>
        <v/>
      </c>
      <c r="D330" s="147" t="str">
        <f>IF('CONT. ESTOQUE'!$B330&lt;&gt;"",SUMIF('SAÍDAS'!$C$7:$C$300,'CONT. ESTOQUE'!$B330,'SAÍDAS'!$H$7:$H$300),"")</f>
        <v/>
      </c>
      <c r="E330" s="147">
        <f>IFERROR('CONT. ESTOQUE'!$C330-'CONT. ESTOQUE'!$D330,"")</f>
        <v>0</v>
      </c>
      <c r="F330" s="147" t="str">
        <f>IFERROR(VLOOKUP('CONT. ESTOQUE'!$B330,PROD!$B$6:$G$1000,4,0),"")</f>
        <v/>
      </c>
      <c r="G330" s="147" t="str">
        <f>IF('CONT. ESTOQUE'!$B330&lt;&gt;"",IF('CONT. ESTOQUE'!$E330=0,"Sem Estoque",IF('CONT. ESTOQUE'!$E330&lt;'CONT. ESTOQUE'!$F330,"Estoque Perigoso","Estoque Confortável")),"")</f>
        <v/>
      </c>
      <c r="H330" s="148">
        <f>SUMIF('SAÍDAS'!$C$7:$C$300,'CONT. ESTOQUE'!$B330,'SAÍDAS'!$J$7:$J$300)</f>
        <v>0</v>
      </c>
      <c r="I330" s="148">
        <f>SUMIF(ENTRADAS!$C$8:$C$1000,'CONT. ESTOQUE'!$B330,ENTRADAS!$H$7:$H$1000)</f>
        <v>0</v>
      </c>
      <c r="J330" s="149">
        <f>'CONT. ESTOQUE'!$H330-'CONT. ESTOQUE'!$I330</f>
        <v>0</v>
      </c>
    </row>
    <row r="331" ht="15.75" customHeight="1">
      <c r="B331" s="146" t="str">
        <f>PROD!B331</f>
        <v/>
      </c>
      <c r="C331" s="147" t="str">
        <f>IF('CONT. ESTOQUE'!$B331&lt;&gt;"",SUMIF(ENTRADAS!$C$7:$C$1000,'CONT. ESTOQUE'!$B331,ENTRADAS!$E$7:$E$1000),"")</f>
        <v/>
      </c>
      <c r="D331" s="147" t="str">
        <f>IF('CONT. ESTOQUE'!$B331&lt;&gt;"",SUMIF('SAÍDAS'!$C$7:$C$300,'CONT. ESTOQUE'!$B331,'SAÍDAS'!$H$7:$H$300),"")</f>
        <v/>
      </c>
      <c r="E331" s="147">
        <f>IFERROR('CONT. ESTOQUE'!$C331-'CONT. ESTOQUE'!$D331,"")</f>
        <v>0</v>
      </c>
      <c r="F331" s="147" t="str">
        <f>IFERROR(VLOOKUP('CONT. ESTOQUE'!$B331,PROD!$B$6:$G$1000,4,0),"")</f>
        <v/>
      </c>
      <c r="G331" s="147" t="str">
        <f>IF('CONT. ESTOQUE'!$B331&lt;&gt;"",IF('CONT. ESTOQUE'!$E331=0,"Sem Estoque",IF('CONT. ESTOQUE'!$E331&lt;'CONT. ESTOQUE'!$F331,"Estoque Perigoso","Estoque Confortável")),"")</f>
        <v/>
      </c>
      <c r="H331" s="148">
        <f>SUMIF('SAÍDAS'!$C$7:$C$300,'CONT. ESTOQUE'!$B331,'SAÍDAS'!$J$7:$J$300)</f>
        <v>0</v>
      </c>
      <c r="I331" s="148">
        <f>SUMIF(ENTRADAS!$C$8:$C$1000,'CONT. ESTOQUE'!$B331,ENTRADAS!$H$7:$H$1000)</f>
        <v>0</v>
      </c>
      <c r="J331" s="149">
        <f>'CONT. ESTOQUE'!$H331-'CONT. ESTOQUE'!$I331</f>
        <v>0</v>
      </c>
    </row>
    <row r="332" ht="15.75" customHeight="1">
      <c r="B332" s="146" t="str">
        <f>PROD!B332</f>
        <v/>
      </c>
      <c r="C332" s="147" t="str">
        <f>IF('CONT. ESTOQUE'!$B332&lt;&gt;"",SUMIF(ENTRADAS!$C$7:$C$1000,'CONT. ESTOQUE'!$B332,ENTRADAS!$E$7:$E$1000),"")</f>
        <v/>
      </c>
      <c r="D332" s="147" t="str">
        <f>IF('CONT. ESTOQUE'!$B332&lt;&gt;"",SUMIF('SAÍDAS'!$C$7:$C$300,'CONT. ESTOQUE'!$B332,'SAÍDAS'!$H$7:$H$300),"")</f>
        <v/>
      </c>
      <c r="E332" s="147">
        <f>IFERROR('CONT. ESTOQUE'!$C332-'CONT. ESTOQUE'!$D332,"")</f>
        <v>0</v>
      </c>
      <c r="F332" s="147" t="str">
        <f>IFERROR(VLOOKUP('CONT. ESTOQUE'!$B332,PROD!$B$6:$G$1000,4,0),"")</f>
        <v/>
      </c>
      <c r="G332" s="147" t="str">
        <f>IF('CONT. ESTOQUE'!$B332&lt;&gt;"",IF('CONT. ESTOQUE'!$E332=0,"Sem Estoque",IF('CONT. ESTOQUE'!$E332&lt;'CONT. ESTOQUE'!$F332,"Estoque Perigoso","Estoque Confortável")),"")</f>
        <v/>
      </c>
      <c r="H332" s="148">
        <f>SUMIF('SAÍDAS'!$C$7:$C$300,'CONT. ESTOQUE'!$B332,'SAÍDAS'!$J$7:$J$300)</f>
        <v>0</v>
      </c>
      <c r="I332" s="148">
        <f>SUMIF(ENTRADAS!$C$8:$C$1000,'CONT. ESTOQUE'!$B332,ENTRADAS!$H$7:$H$1000)</f>
        <v>0</v>
      </c>
      <c r="J332" s="149">
        <f>'CONT. ESTOQUE'!$H332-'CONT. ESTOQUE'!$I332</f>
        <v>0</v>
      </c>
    </row>
    <row r="333" ht="15.75" customHeight="1">
      <c r="B333" s="146" t="str">
        <f>PROD!B333</f>
        <v/>
      </c>
      <c r="C333" s="147" t="str">
        <f>IF('CONT. ESTOQUE'!$B333&lt;&gt;"",SUMIF(ENTRADAS!$C$7:$C$1000,'CONT. ESTOQUE'!$B333,ENTRADAS!$E$7:$E$1000),"")</f>
        <v/>
      </c>
      <c r="D333" s="147" t="str">
        <f>IF('CONT. ESTOQUE'!$B333&lt;&gt;"",SUMIF('SAÍDAS'!$C$7:$C$300,'CONT. ESTOQUE'!$B333,'SAÍDAS'!$H$7:$H$300),"")</f>
        <v/>
      </c>
      <c r="E333" s="147">
        <f>IFERROR('CONT. ESTOQUE'!$C333-'CONT. ESTOQUE'!$D333,"")</f>
        <v>0</v>
      </c>
      <c r="F333" s="147" t="str">
        <f>IFERROR(VLOOKUP('CONT. ESTOQUE'!$B333,PROD!$B$6:$G$1000,4,0),"")</f>
        <v/>
      </c>
      <c r="G333" s="147" t="str">
        <f>IF('CONT. ESTOQUE'!$B333&lt;&gt;"",IF('CONT. ESTOQUE'!$E333=0,"Sem Estoque",IF('CONT. ESTOQUE'!$E333&lt;'CONT. ESTOQUE'!$F333,"Estoque Perigoso","Estoque Confortável")),"")</f>
        <v/>
      </c>
      <c r="H333" s="148">
        <f>SUMIF('SAÍDAS'!$C$7:$C$300,'CONT. ESTOQUE'!$B333,'SAÍDAS'!$J$7:$J$300)</f>
        <v>0</v>
      </c>
      <c r="I333" s="148">
        <f>SUMIF(ENTRADAS!$C$8:$C$1000,'CONT. ESTOQUE'!$B333,ENTRADAS!$H$7:$H$1000)</f>
        <v>0</v>
      </c>
      <c r="J333" s="149">
        <f>'CONT. ESTOQUE'!$H333-'CONT. ESTOQUE'!$I333</f>
        <v>0</v>
      </c>
    </row>
    <row r="334" ht="15.75" customHeight="1">
      <c r="B334" s="146" t="str">
        <f>PROD!B334</f>
        <v/>
      </c>
      <c r="C334" s="147" t="str">
        <f>IF('CONT. ESTOQUE'!$B334&lt;&gt;"",SUMIF(ENTRADAS!$C$7:$C$1000,'CONT. ESTOQUE'!$B334,ENTRADAS!$E$7:$E$1000),"")</f>
        <v/>
      </c>
      <c r="D334" s="147" t="str">
        <f>IF('CONT. ESTOQUE'!$B334&lt;&gt;"",SUMIF('SAÍDAS'!$C$7:$C$300,'CONT. ESTOQUE'!$B334,'SAÍDAS'!$H$7:$H$300),"")</f>
        <v/>
      </c>
      <c r="E334" s="147">
        <f>IFERROR('CONT. ESTOQUE'!$C334-'CONT. ESTOQUE'!$D334,"")</f>
        <v>0</v>
      </c>
      <c r="F334" s="147" t="str">
        <f>IFERROR(VLOOKUP('CONT. ESTOQUE'!$B334,PROD!$B$6:$G$1000,4,0),"")</f>
        <v/>
      </c>
      <c r="G334" s="147" t="str">
        <f>IF('CONT. ESTOQUE'!$B334&lt;&gt;"",IF('CONT. ESTOQUE'!$E334=0,"Sem Estoque",IF('CONT. ESTOQUE'!$E334&lt;'CONT. ESTOQUE'!$F334,"Estoque Perigoso","Estoque Confortável")),"")</f>
        <v/>
      </c>
      <c r="H334" s="148">
        <f>SUMIF('SAÍDAS'!$C$7:$C$300,'CONT. ESTOQUE'!$B334,'SAÍDAS'!$J$7:$J$300)</f>
        <v>0</v>
      </c>
      <c r="I334" s="148">
        <f>SUMIF(ENTRADAS!$C$8:$C$1000,'CONT. ESTOQUE'!$B334,ENTRADAS!$H$7:$H$1000)</f>
        <v>0</v>
      </c>
      <c r="J334" s="149">
        <f>'CONT. ESTOQUE'!$H334-'CONT. ESTOQUE'!$I334</f>
        <v>0</v>
      </c>
    </row>
    <row r="335" ht="15.75" customHeight="1">
      <c r="B335" s="146" t="str">
        <f>PROD!B335</f>
        <v/>
      </c>
      <c r="C335" s="147" t="str">
        <f>IF('CONT. ESTOQUE'!$B335&lt;&gt;"",SUMIF(ENTRADAS!$C$7:$C$1000,'CONT. ESTOQUE'!$B335,ENTRADAS!$E$7:$E$1000),"")</f>
        <v/>
      </c>
      <c r="D335" s="147" t="str">
        <f>IF('CONT. ESTOQUE'!$B335&lt;&gt;"",SUMIF('SAÍDAS'!$C$7:$C$300,'CONT. ESTOQUE'!$B335,'SAÍDAS'!$H$7:$H$300),"")</f>
        <v/>
      </c>
      <c r="E335" s="147">
        <f>IFERROR('CONT. ESTOQUE'!$C335-'CONT. ESTOQUE'!$D335,"")</f>
        <v>0</v>
      </c>
      <c r="F335" s="147" t="str">
        <f>IFERROR(VLOOKUP('CONT. ESTOQUE'!$B335,PROD!$B$6:$G$1000,4,0),"")</f>
        <v/>
      </c>
      <c r="G335" s="147" t="str">
        <f>IF('CONT. ESTOQUE'!$B335&lt;&gt;"",IF('CONT. ESTOQUE'!$E335=0,"Sem Estoque",IF('CONT. ESTOQUE'!$E335&lt;'CONT. ESTOQUE'!$F335,"Estoque Perigoso","Estoque Confortável")),"")</f>
        <v/>
      </c>
      <c r="H335" s="148">
        <f>SUMIF('SAÍDAS'!$C$7:$C$300,'CONT. ESTOQUE'!$B335,'SAÍDAS'!$J$7:$J$300)</f>
        <v>0</v>
      </c>
      <c r="I335" s="148">
        <f>SUMIF(ENTRADAS!$C$8:$C$1000,'CONT. ESTOQUE'!$B335,ENTRADAS!$H$7:$H$1000)</f>
        <v>0</v>
      </c>
      <c r="J335" s="149">
        <f>'CONT. ESTOQUE'!$H335-'CONT. ESTOQUE'!$I335</f>
        <v>0</v>
      </c>
    </row>
    <row r="336" ht="15.75" customHeight="1">
      <c r="B336" s="146" t="str">
        <f>PROD!B336</f>
        <v/>
      </c>
      <c r="C336" s="147" t="str">
        <f>IF('CONT. ESTOQUE'!$B336&lt;&gt;"",SUMIF(ENTRADAS!$C$7:$C$1000,'CONT. ESTOQUE'!$B336,ENTRADAS!$E$7:$E$1000),"")</f>
        <v/>
      </c>
      <c r="D336" s="147" t="str">
        <f>IF('CONT. ESTOQUE'!$B336&lt;&gt;"",SUMIF('SAÍDAS'!$C$7:$C$300,'CONT. ESTOQUE'!$B336,'SAÍDAS'!$H$7:$H$300),"")</f>
        <v/>
      </c>
      <c r="E336" s="147">
        <f>IFERROR('CONT. ESTOQUE'!$C336-'CONT. ESTOQUE'!$D336,"")</f>
        <v>0</v>
      </c>
      <c r="F336" s="147" t="str">
        <f>IFERROR(VLOOKUP('CONT. ESTOQUE'!$B336,PROD!$B$6:$G$1000,4,0),"")</f>
        <v/>
      </c>
      <c r="G336" s="147" t="str">
        <f>IF('CONT. ESTOQUE'!$B336&lt;&gt;"",IF('CONT. ESTOQUE'!$E336=0,"Sem Estoque",IF('CONT. ESTOQUE'!$E336&lt;'CONT. ESTOQUE'!$F336,"Estoque Perigoso","Estoque Confortável")),"")</f>
        <v/>
      </c>
      <c r="H336" s="148">
        <f>SUMIF('SAÍDAS'!$C$7:$C$300,'CONT. ESTOQUE'!$B336,'SAÍDAS'!$J$7:$J$300)</f>
        <v>0</v>
      </c>
      <c r="I336" s="148">
        <f>SUMIF(ENTRADAS!$C$8:$C$1000,'CONT. ESTOQUE'!$B336,ENTRADAS!$H$7:$H$1000)</f>
        <v>0</v>
      </c>
      <c r="J336" s="149">
        <f>'CONT. ESTOQUE'!$H336-'CONT. ESTOQUE'!$I336</f>
        <v>0</v>
      </c>
    </row>
    <row r="337" ht="15.75" customHeight="1">
      <c r="B337" s="146" t="str">
        <f>PROD!B337</f>
        <v/>
      </c>
      <c r="C337" s="147" t="str">
        <f>IF('CONT. ESTOQUE'!$B337&lt;&gt;"",SUMIF(ENTRADAS!$C$7:$C$1000,'CONT. ESTOQUE'!$B337,ENTRADAS!$E$7:$E$1000),"")</f>
        <v/>
      </c>
      <c r="D337" s="147" t="str">
        <f>IF('CONT. ESTOQUE'!$B337&lt;&gt;"",SUMIF('SAÍDAS'!$C$7:$C$300,'CONT. ESTOQUE'!$B337,'SAÍDAS'!$H$7:$H$300),"")</f>
        <v/>
      </c>
      <c r="E337" s="147">
        <f>IFERROR('CONT. ESTOQUE'!$C337-'CONT. ESTOQUE'!$D337,"")</f>
        <v>0</v>
      </c>
      <c r="F337" s="147" t="str">
        <f>IFERROR(VLOOKUP('CONT. ESTOQUE'!$B337,PROD!$B$6:$G$1000,4,0),"")</f>
        <v/>
      </c>
      <c r="G337" s="147" t="str">
        <f>IF('CONT. ESTOQUE'!$B337&lt;&gt;"",IF('CONT. ESTOQUE'!$E337=0,"Sem Estoque",IF('CONT. ESTOQUE'!$E337&lt;'CONT. ESTOQUE'!$F337,"Estoque Perigoso","Estoque Confortável")),"")</f>
        <v/>
      </c>
      <c r="H337" s="148">
        <f>SUMIF('SAÍDAS'!$C$7:$C$300,'CONT. ESTOQUE'!$B337,'SAÍDAS'!$J$7:$J$300)</f>
        <v>0</v>
      </c>
      <c r="I337" s="148">
        <f>SUMIF(ENTRADAS!$C$8:$C$1000,'CONT. ESTOQUE'!$B337,ENTRADAS!$H$7:$H$1000)</f>
        <v>0</v>
      </c>
      <c r="J337" s="149">
        <f>'CONT. ESTOQUE'!$H337-'CONT. ESTOQUE'!$I337</f>
        <v>0</v>
      </c>
    </row>
    <row r="338" ht="15.75" customHeight="1">
      <c r="B338" s="146" t="str">
        <f>PROD!B338</f>
        <v/>
      </c>
      <c r="C338" s="147" t="str">
        <f>IF('CONT. ESTOQUE'!$B338&lt;&gt;"",SUMIF(ENTRADAS!$C$7:$C$1000,'CONT. ESTOQUE'!$B338,ENTRADAS!$E$7:$E$1000),"")</f>
        <v/>
      </c>
      <c r="D338" s="147" t="str">
        <f>IF('CONT. ESTOQUE'!$B338&lt;&gt;"",SUMIF('SAÍDAS'!$C$7:$C$300,'CONT. ESTOQUE'!$B338,'SAÍDAS'!$H$7:$H$300),"")</f>
        <v/>
      </c>
      <c r="E338" s="147">
        <f>IFERROR('CONT. ESTOQUE'!$C338-'CONT. ESTOQUE'!$D338,"")</f>
        <v>0</v>
      </c>
      <c r="F338" s="147" t="str">
        <f>IFERROR(VLOOKUP('CONT. ESTOQUE'!$B338,PROD!$B$6:$G$1000,4,0),"")</f>
        <v/>
      </c>
      <c r="G338" s="147" t="str">
        <f>IF('CONT. ESTOQUE'!$B338&lt;&gt;"",IF('CONT. ESTOQUE'!$E338=0,"Sem Estoque",IF('CONT. ESTOQUE'!$E338&lt;'CONT. ESTOQUE'!$F338,"Estoque Perigoso","Estoque Confortável")),"")</f>
        <v/>
      </c>
      <c r="H338" s="148">
        <f>SUMIF('SAÍDAS'!$C$7:$C$300,'CONT. ESTOQUE'!$B338,'SAÍDAS'!$J$7:$J$300)</f>
        <v>0</v>
      </c>
      <c r="I338" s="148">
        <f>SUMIF(ENTRADAS!$C$8:$C$1000,'CONT. ESTOQUE'!$B338,ENTRADAS!$H$7:$H$1000)</f>
        <v>0</v>
      </c>
      <c r="J338" s="149">
        <f>'CONT. ESTOQUE'!$H338-'CONT. ESTOQUE'!$I338</f>
        <v>0</v>
      </c>
    </row>
    <row r="339" ht="15.75" customHeight="1">
      <c r="B339" s="146" t="str">
        <f>PROD!B339</f>
        <v/>
      </c>
      <c r="C339" s="147" t="str">
        <f>IF('CONT. ESTOQUE'!$B339&lt;&gt;"",SUMIF(ENTRADAS!$C$7:$C$1000,'CONT. ESTOQUE'!$B339,ENTRADAS!$E$7:$E$1000),"")</f>
        <v/>
      </c>
      <c r="D339" s="147" t="str">
        <f>IF('CONT. ESTOQUE'!$B339&lt;&gt;"",SUMIF('SAÍDAS'!$C$7:$C$300,'CONT. ESTOQUE'!$B339,'SAÍDAS'!$H$7:$H$300),"")</f>
        <v/>
      </c>
      <c r="E339" s="147">
        <f>IFERROR('CONT. ESTOQUE'!$C339-'CONT. ESTOQUE'!$D339,"")</f>
        <v>0</v>
      </c>
      <c r="F339" s="147" t="str">
        <f>IFERROR(VLOOKUP('CONT. ESTOQUE'!$B339,PROD!$B$6:$G$1000,4,0),"")</f>
        <v/>
      </c>
      <c r="G339" s="147" t="str">
        <f>IF('CONT. ESTOQUE'!$B339&lt;&gt;"",IF('CONT. ESTOQUE'!$E339=0,"Sem Estoque",IF('CONT. ESTOQUE'!$E339&lt;'CONT. ESTOQUE'!$F339,"Estoque Perigoso","Estoque Confortável")),"")</f>
        <v/>
      </c>
      <c r="H339" s="148">
        <f>SUMIF('SAÍDAS'!$C$7:$C$300,'CONT. ESTOQUE'!$B339,'SAÍDAS'!$J$7:$J$300)</f>
        <v>0</v>
      </c>
      <c r="I339" s="148">
        <f>SUMIF(ENTRADAS!$C$8:$C$1000,'CONT. ESTOQUE'!$B339,ENTRADAS!$H$7:$H$1000)</f>
        <v>0</v>
      </c>
      <c r="J339" s="149">
        <f>'CONT. ESTOQUE'!$H339-'CONT. ESTOQUE'!$I339</f>
        <v>0</v>
      </c>
    </row>
    <row r="340" ht="15.75" customHeight="1">
      <c r="B340" s="146" t="str">
        <f>PROD!B340</f>
        <v/>
      </c>
      <c r="C340" s="147" t="str">
        <f>IF('CONT. ESTOQUE'!$B340&lt;&gt;"",SUMIF(ENTRADAS!$C$7:$C$1000,'CONT. ESTOQUE'!$B340,ENTRADAS!$E$7:$E$1000),"")</f>
        <v/>
      </c>
      <c r="D340" s="147" t="str">
        <f>IF('CONT. ESTOQUE'!$B340&lt;&gt;"",SUMIF('SAÍDAS'!$C$7:$C$300,'CONT. ESTOQUE'!$B340,'SAÍDAS'!$H$7:$H$300),"")</f>
        <v/>
      </c>
      <c r="E340" s="147">
        <f>IFERROR('CONT. ESTOQUE'!$C340-'CONT. ESTOQUE'!$D340,"")</f>
        <v>0</v>
      </c>
      <c r="F340" s="147" t="str">
        <f>IFERROR(VLOOKUP('CONT. ESTOQUE'!$B340,PROD!$B$6:$G$1000,4,0),"")</f>
        <v/>
      </c>
      <c r="G340" s="147" t="str">
        <f>IF('CONT. ESTOQUE'!$B340&lt;&gt;"",IF('CONT. ESTOQUE'!$E340=0,"Sem Estoque",IF('CONT. ESTOQUE'!$E340&lt;'CONT. ESTOQUE'!$F340,"Estoque Perigoso","Estoque Confortável")),"")</f>
        <v/>
      </c>
      <c r="H340" s="148">
        <f>SUMIF('SAÍDAS'!$C$7:$C$300,'CONT. ESTOQUE'!$B340,'SAÍDAS'!$J$7:$J$300)</f>
        <v>0</v>
      </c>
      <c r="I340" s="148">
        <f>SUMIF(ENTRADAS!$C$8:$C$1000,'CONT. ESTOQUE'!$B340,ENTRADAS!$H$7:$H$1000)</f>
        <v>0</v>
      </c>
      <c r="J340" s="149">
        <f>'CONT. ESTOQUE'!$H340-'CONT. ESTOQUE'!$I340</f>
        <v>0</v>
      </c>
    </row>
    <row r="341" ht="15.75" customHeight="1">
      <c r="B341" s="146" t="str">
        <f>PROD!B341</f>
        <v/>
      </c>
      <c r="C341" s="147" t="str">
        <f>IF('CONT. ESTOQUE'!$B341&lt;&gt;"",SUMIF(ENTRADAS!$C$7:$C$1000,'CONT. ESTOQUE'!$B341,ENTRADAS!$E$7:$E$1000),"")</f>
        <v/>
      </c>
      <c r="D341" s="147" t="str">
        <f>IF('CONT. ESTOQUE'!$B341&lt;&gt;"",SUMIF('SAÍDAS'!$C$7:$C$300,'CONT. ESTOQUE'!$B341,'SAÍDAS'!$H$7:$H$300),"")</f>
        <v/>
      </c>
      <c r="E341" s="147">
        <f>IFERROR('CONT. ESTOQUE'!$C341-'CONT. ESTOQUE'!$D341,"")</f>
        <v>0</v>
      </c>
      <c r="F341" s="147" t="str">
        <f>IFERROR(VLOOKUP('CONT. ESTOQUE'!$B341,PROD!$B$6:$G$1000,4,0),"")</f>
        <v/>
      </c>
      <c r="G341" s="147" t="str">
        <f>IF('CONT. ESTOQUE'!$B341&lt;&gt;"",IF('CONT. ESTOQUE'!$E341=0,"Sem Estoque",IF('CONT. ESTOQUE'!$E341&lt;'CONT. ESTOQUE'!$F341,"Estoque Perigoso","Estoque Confortável")),"")</f>
        <v/>
      </c>
      <c r="H341" s="148">
        <f>SUMIF('SAÍDAS'!$C$7:$C$300,'CONT. ESTOQUE'!$B341,'SAÍDAS'!$J$7:$J$300)</f>
        <v>0</v>
      </c>
      <c r="I341" s="148">
        <f>SUMIF(ENTRADAS!$C$8:$C$1000,'CONT. ESTOQUE'!$B341,ENTRADAS!$H$7:$H$1000)</f>
        <v>0</v>
      </c>
      <c r="J341" s="149">
        <f>'CONT. ESTOQUE'!$H341-'CONT. ESTOQUE'!$I341</f>
        <v>0</v>
      </c>
    </row>
    <row r="342" ht="15.75" customHeight="1">
      <c r="B342" s="146" t="str">
        <f>PROD!B342</f>
        <v/>
      </c>
      <c r="C342" s="147" t="str">
        <f>IF('CONT. ESTOQUE'!$B342&lt;&gt;"",SUMIF(ENTRADAS!$C$7:$C$1000,'CONT. ESTOQUE'!$B342,ENTRADAS!$E$7:$E$1000),"")</f>
        <v/>
      </c>
      <c r="D342" s="147" t="str">
        <f>IF('CONT. ESTOQUE'!$B342&lt;&gt;"",SUMIF('SAÍDAS'!$C$7:$C$300,'CONT. ESTOQUE'!$B342,'SAÍDAS'!$H$7:$H$300),"")</f>
        <v/>
      </c>
      <c r="E342" s="147">
        <f>IFERROR('CONT. ESTOQUE'!$C342-'CONT. ESTOQUE'!$D342,"")</f>
        <v>0</v>
      </c>
      <c r="F342" s="147" t="str">
        <f>IFERROR(VLOOKUP('CONT. ESTOQUE'!$B342,PROD!$B$6:$G$1000,4,0),"")</f>
        <v/>
      </c>
      <c r="G342" s="147" t="str">
        <f>IF('CONT. ESTOQUE'!$B342&lt;&gt;"",IF('CONT. ESTOQUE'!$E342=0,"Sem Estoque",IF('CONT. ESTOQUE'!$E342&lt;'CONT. ESTOQUE'!$F342,"Estoque Perigoso","Estoque Confortável")),"")</f>
        <v/>
      </c>
      <c r="H342" s="148">
        <f>SUMIF('SAÍDAS'!$C$7:$C$300,'CONT. ESTOQUE'!$B342,'SAÍDAS'!$J$7:$J$300)</f>
        <v>0</v>
      </c>
      <c r="I342" s="148">
        <f>SUMIF(ENTRADAS!$C$8:$C$1000,'CONT. ESTOQUE'!$B342,ENTRADAS!$H$7:$H$1000)</f>
        <v>0</v>
      </c>
      <c r="J342" s="149">
        <f>'CONT. ESTOQUE'!$H342-'CONT. ESTOQUE'!$I342</f>
        <v>0</v>
      </c>
    </row>
    <row r="343" ht="15.75" customHeight="1">
      <c r="B343" s="146" t="str">
        <f>PROD!B343</f>
        <v/>
      </c>
      <c r="C343" s="147" t="str">
        <f>IF('CONT. ESTOQUE'!$B343&lt;&gt;"",SUMIF(ENTRADAS!$C$7:$C$1000,'CONT. ESTOQUE'!$B343,ENTRADAS!$E$7:$E$1000),"")</f>
        <v/>
      </c>
      <c r="D343" s="147" t="str">
        <f>IF('CONT. ESTOQUE'!$B343&lt;&gt;"",SUMIF('SAÍDAS'!$C$7:$C$300,'CONT. ESTOQUE'!$B343,'SAÍDAS'!$H$7:$H$300),"")</f>
        <v/>
      </c>
      <c r="E343" s="147">
        <f>IFERROR('CONT. ESTOQUE'!$C343-'CONT. ESTOQUE'!$D343,"")</f>
        <v>0</v>
      </c>
      <c r="F343" s="147" t="str">
        <f>IFERROR(VLOOKUP('CONT. ESTOQUE'!$B343,PROD!$B$6:$G$1000,4,0),"")</f>
        <v/>
      </c>
      <c r="G343" s="147" t="str">
        <f>IF('CONT. ESTOQUE'!$B343&lt;&gt;"",IF('CONT. ESTOQUE'!$E343=0,"Sem Estoque",IF('CONT. ESTOQUE'!$E343&lt;'CONT. ESTOQUE'!$F343,"Estoque Perigoso","Estoque Confortável")),"")</f>
        <v/>
      </c>
      <c r="H343" s="148">
        <f>SUMIF('SAÍDAS'!$C$7:$C$300,'CONT. ESTOQUE'!$B343,'SAÍDAS'!$J$7:$J$300)</f>
        <v>0</v>
      </c>
      <c r="I343" s="148">
        <f>SUMIF(ENTRADAS!$C$8:$C$1000,'CONT. ESTOQUE'!$B343,ENTRADAS!$H$7:$H$1000)</f>
        <v>0</v>
      </c>
      <c r="J343" s="149">
        <f>'CONT. ESTOQUE'!$H343-'CONT. ESTOQUE'!$I343</f>
        <v>0</v>
      </c>
    </row>
    <row r="344" ht="15.75" customHeight="1">
      <c r="B344" s="146" t="str">
        <f>PROD!B344</f>
        <v/>
      </c>
      <c r="C344" s="147" t="str">
        <f>IF('CONT. ESTOQUE'!$B344&lt;&gt;"",SUMIF(ENTRADAS!$C$7:$C$1000,'CONT. ESTOQUE'!$B344,ENTRADAS!$E$7:$E$1000),"")</f>
        <v/>
      </c>
      <c r="D344" s="147" t="str">
        <f>IF('CONT. ESTOQUE'!$B344&lt;&gt;"",SUMIF('SAÍDAS'!$C$7:$C$300,'CONT. ESTOQUE'!$B344,'SAÍDAS'!$H$7:$H$300),"")</f>
        <v/>
      </c>
      <c r="E344" s="147">
        <f>IFERROR('CONT. ESTOQUE'!$C344-'CONT. ESTOQUE'!$D344,"")</f>
        <v>0</v>
      </c>
      <c r="F344" s="147" t="str">
        <f>IFERROR(VLOOKUP('CONT. ESTOQUE'!$B344,PROD!$B$6:$G$1000,4,0),"")</f>
        <v/>
      </c>
      <c r="G344" s="147" t="str">
        <f>IF('CONT. ESTOQUE'!$B344&lt;&gt;"",IF('CONT. ESTOQUE'!$E344=0,"Sem Estoque",IF('CONT. ESTOQUE'!$E344&lt;'CONT. ESTOQUE'!$F344,"Estoque Perigoso","Estoque Confortável")),"")</f>
        <v/>
      </c>
      <c r="H344" s="148">
        <f>SUMIF('SAÍDAS'!$C$7:$C$300,'CONT. ESTOQUE'!$B344,'SAÍDAS'!$J$7:$J$300)</f>
        <v>0</v>
      </c>
      <c r="I344" s="148">
        <f>SUMIF(ENTRADAS!$C$8:$C$1000,'CONT. ESTOQUE'!$B344,ENTRADAS!$H$7:$H$1000)</f>
        <v>0</v>
      </c>
      <c r="J344" s="149">
        <f>'CONT. ESTOQUE'!$H344-'CONT. ESTOQUE'!$I344</f>
        <v>0</v>
      </c>
    </row>
    <row r="345" ht="15.75" customHeight="1">
      <c r="B345" s="146" t="str">
        <f>PROD!B345</f>
        <v/>
      </c>
      <c r="C345" s="147" t="str">
        <f>IF('CONT. ESTOQUE'!$B345&lt;&gt;"",SUMIF(ENTRADAS!$C$7:$C$1000,'CONT. ESTOQUE'!$B345,ENTRADAS!$E$7:$E$1000),"")</f>
        <v/>
      </c>
      <c r="D345" s="147" t="str">
        <f>IF('CONT. ESTOQUE'!$B345&lt;&gt;"",SUMIF('SAÍDAS'!$C$7:$C$300,'CONT. ESTOQUE'!$B345,'SAÍDAS'!$H$7:$H$300),"")</f>
        <v/>
      </c>
      <c r="E345" s="147">
        <f>IFERROR('CONT. ESTOQUE'!$C345-'CONT. ESTOQUE'!$D345,"")</f>
        <v>0</v>
      </c>
      <c r="F345" s="147" t="str">
        <f>IFERROR(VLOOKUP('CONT. ESTOQUE'!$B345,PROD!$B$6:$G$1000,4,0),"")</f>
        <v/>
      </c>
      <c r="G345" s="147" t="str">
        <f>IF('CONT. ESTOQUE'!$B345&lt;&gt;"",IF('CONT. ESTOQUE'!$E345=0,"Sem Estoque",IF('CONT. ESTOQUE'!$E345&lt;'CONT. ESTOQUE'!$F345,"Estoque Perigoso","Estoque Confortável")),"")</f>
        <v/>
      </c>
      <c r="H345" s="148">
        <f>SUMIF('SAÍDAS'!$C$7:$C$300,'CONT. ESTOQUE'!$B345,'SAÍDAS'!$J$7:$J$300)</f>
        <v>0</v>
      </c>
      <c r="I345" s="148">
        <f>SUMIF(ENTRADAS!$C$8:$C$1000,'CONT. ESTOQUE'!$B345,ENTRADAS!$H$7:$H$1000)</f>
        <v>0</v>
      </c>
      <c r="J345" s="149">
        <f>'CONT. ESTOQUE'!$H345-'CONT. ESTOQUE'!$I345</f>
        <v>0</v>
      </c>
    </row>
    <row r="346" ht="15.75" customHeight="1">
      <c r="B346" s="146" t="str">
        <f>PROD!B346</f>
        <v/>
      </c>
      <c r="C346" s="147" t="str">
        <f>IF('CONT. ESTOQUE'!$B346&lt;&gt;"",SUMIF(ENTRADAS!$C$7:$C$1000,'CONT. ESTOQUE'!$B346,ENTRADAS!$E$7:$E$1000),"")</f>
        <v/>
      </c>
      <c r="D346" s="147" t="str">
        <f>IF('CONT. ESTOQUE'!$B346&lt;&gt;"",SUMIF('SAÍDAS'!$C$7:$C$300,'CONT. ESTOQUE'!$B346,'SAÍDAS'!$H$7:$H$300),"")</f>
        <v/>
      </c>
      <c r="E346" s="147">
        <f>IFERROR('CONT. ESTOQUE'!$C346-'CONT. ESTOQUE'!$D346,"")</f>
        <v>0</v>
      </c>
      <c r="F346" s="147" t="str">
        <f>IFERROR(VLOOKUP('CONT. ESTOQUE'!$B346,PROD!$B$6:$G$1000,4,0),"")</f>
        <v/>
      </c>
      <c r="G346" s="147" t="str">
        <f>IF('CONT. ESTOQUE'!$B346&lt;&gt;"",IF('CONT. ESTOQUE'!$E346=0,"Sem Estoque",IF('CONT. ESTOQUE'!$E346&lt;'CONT. ESTOQUE'!$F346,"Estoque Perigoso","Estoque Confortável")),"")</f>
        <v/>
      </c>
      <c r="H346" s="148">
        <f>SUMIF('SAÍDAS'!$C$7:$C$300,'CONT. ESTOQUE'!$B346,'SAÍDAS'!$J$7:$J$300)</f>
        <v>0</v>
      </c>
      <c r="I346" s="148">
        <f>SUMIF(ENTRADAS!$C$8:$C$1000,'CONT. ESTOQUE'!$B346,ENTRADAS!$H$7:$H$1000)</f>
        <v>0</v>
      </c>
      <c r="J346" s="149">
        <f>'CONT. ESTOQUE'!$H346-'CONT. ESTOQUE'!$I346</f>
        <v>0</v>
      </c>
    </row>
    <row r="347" ht="15.75" customHeight="1">
      <c r="B347" s="146" t="str">
        <f>PROD!B347</f>
        <v/>
      </c>
      <c r="C347" s="147" t="str">
        <f>IF('CONT. ESTOQUE'!$B347&lt;&gt;"",SUMIF(ENTRADAS!$C$7:$C$1000,'CONT. ESTOQUE'!$B347,ENTRADAS!$E$7:$E$1000),"")</f>
        <v/>
      </c>
      <c r="D347" s="147" t="str">
        <f>IF('CONT. ESTOQUE'!$B347&lt;&gt;"",SUMIF('SAÍDAS'!$C$7:$C$300,'CONT. ESTOQUE'!$B347,'SAÍDAS'!$H$7:$H$300),"")</f>
        <v/>
      </c>
      <c r="E347" s="147">
        <f>IFERROR('CONT. ESTOQUE'!$C347-'CONT. ESTOQUE'!$D347,"")</f>
        <v>0</v>
      </c>
      <c r="F347" s="147" t="str">
        <f>IFERROR(VLOOKUP('CONT. ESTOQUE'!$B347,PROD!$B$6:$G$1000,4,0),"")</f>
        <v/>
      </c>
      <c r="G347" s="147" t="str">
        <f>IF('CONT. ESTOQUE'!$B347&lt;&gt;"",IF('CONT. ESTOQUE'!$E347=0,"Sem Estoque",IF('CONT. ESTOQUE'!$E347&lt;'CONT. ESTOQUE'!$F347,"Estoque Perigoso","Estoque Confortável")),"")</f>
        <v/>
      </c>
      <c r="H347" s="148">
        <f>SUMIF('SAÍDAS'!$C$7:$C$300,'CONT. ESTOQUE'!$B347,'SAÍDAS'!$J$7:$J$300)</f>
        <v>0</v>
      </c>
      <c r="I347" s="148">
        <f>SUMIF(ENTRADAS!$C$8:$C$1000,'CONT. ESTOQUE'!$B347,ENTRADAS!$H$7:$H$1000)</f>
        <v>0</v>
      </c>
      <c r="J347" s="149">
        <f>'CONT. ESTOQUE'!$H347-'CONT. ESTOQUE'!$I347</f>
        <v>0</v>
      </c>
    </row>
    <row r="348" ht="15.75" customHeight="1">
      <c r="B348" s="146" t="str">
        <f>PROD!B348</f>
        <v/>
      </c>
      <c r="C348" s="147" t="str">
        <f>IF('CONT. ESTOQUE'!$B348&lt;&gt;"",SUMIF(ENTRADAS!$C$7:$C$1000,'CONT. ESTOQUE'!$B348,ENTRADAS!$E$7:$E$1000),"")</f>
        <v/>
      </c>
      <c r="D348" s="147" t="str">
        <f>IF('CONT. ESTOQUE'!$B348&lt;&gt;"",SUMIF('SAÍDAS'!$C$7:$C$300,'CONT. ESTOQUE'!$B348,'SAÍDAS'!$H$7:$H$300),"")</f>
        <v/>
      </c>
      <c r="E348" s="147">
        <f>IFERROR('CONT. ESTOQUE'!$C348-'CONT. ESTOQUE'!$D348,"")</f>
        <v>0</v>
      </c>
      <c r="F348" s="147" t="str">
        <f>IFERROR(VLOOKUP('CONT. ESTOQUE'!$B348,PROD!$B$6:$G$1000,4,0),"")</f>
        <v/>
      </c>
      <c r="G348" s="147" t="str">
        <f>IF('CONT. ESTOQUE'!$B348&lt;&gt;"",IF('CONT. ESTOQUE'!$E348=0,"Sem Estoque",IF('CONT. ESTOQUE'!$E348&lt;'CONT. ESTOQUE'!$F348,"Estoque Perigoso","Estoque Confortável")),"")</f>
        <v/>
      </c>
      <c r="H348" s="148">
        <f>SUMIF('SAÍDAS'!$C$7:$C$300,'CONT. ESTOQUE'!$B348,'SAÍDAS'!$J$7:$J$300)</f>
        <v>0</v>
      </c>
      <c r="I348" s="148">
        <f>SUMIF(ENTRADAS!$C$8:$C$1000,'CONT. ESTOQUE'!$B348,ENTRADAS!$H$7:$H$1000)</f>
        <v>0</v>
      </c>
      <c r="J348" s="149">
        <f>'CONT. ESTOQUE'!$H348-'CONT. ESTOQUE'!$I348</f>
        <v>0</v>
      </c>
    </row>
    <row r="349" ht="15.75" customHeight="1">
      <c r="B349" s="146" t="str">
        <f>PROD!B349</f>
        <v/>
      </c>
      <c r="C349" s="147" t="str">
        <f>IF('CONT. ESTOQUE'!$B349&lt;&gt;"",SUMIF(ENTRADAS!$C$7:$C$1000,'CONT. ESTOQUE'!$B349,ENTRADAS!$E$7:$E$1000),"")</f>
        <v/>
      </c>
      <c r="D349" s="147" t="str">
        <f>IF('CONT. ESTOQUE'!$B349&lt;&gt;"",SUMIF('SAÍDAS'!$C$7:$C$300,'CONT. ESTOQUE'!$B349,'SAÍDAS'!$H$7:$H$300),"")</f>
        <v/>
      </c>
      <c r="E349" s="147">
        <f>IFERROR('CONT. ESTOQUE'!$C349-'CONT. ESTOQUE'!$D349,"")</f>
        <v>0</v>
      </c>
      <c r="F349" s="147" t="str">
        <f>IFERROR(VLOOKUP('CONT. ESTOQUE'!$B349,PROD!$B$6:$G$1000,4,0),"")</f>
        <v/>
      </c>
      <c r="G349" s="147" t="str">
        <f>IF('CONT. ESTOQUE'!$B349&lt;&gt;"",IF('CONT. ESTOQUE'!$E349=0,"Sem Estoque",IF('CONT. ESTOQUE'!$E349&lt;'CONT. ESTOQUE'!$F349,"Estoque Perigoso","Estoque Confortável")),"")</f>
        <v/>
      </c>
      <c r="H349" s="148">
        <f>SUMIF('SAÍDAS'!$C$7:$C$300,'CONT. ESTOQUE'!$B349,'SAÍDAS'!$J$7:$J$300)</f>
        <v>0</v>
      </c>
      <c r="I349" s="148">
        <f>SUMIF(ENTRADAS!$C$8:$C$1000,'CONT. ESTOQUE'!$B349,ENTRADAS!$H$7:$H$1000)</f>
        <v>0</v>
      </c>
      <c r="J349" s="149">
        <f>'CONT. ESTOQUE'!$H349-'CONT. ESTOQUE'!$I349</f>
        <v>0</v>
      </c>
    </row>
    <row r="350" ht="15.75" customHeight="1">
      <c r="B350" s="146" t="str">
        <f>PROD!B350</f>
        <v/>
      </c>
      <c r="C350" s="147" t="str">
        <f>IF('CONT. ESTOQUE'!$B350&lt;&gt;"",SUMIF(ENTRADAS!$C$7:$C$1000,'CONT. ESTOQUE'!$B350,ENTRADAS!$E$7:$E$1000),"")</f>
        <v/>
      </c>
      <c r="D350" s="147" t="str">
        <f>IF('CONT. ESTOQUE'!$B350&lt;&gt;"",SUMIF('SAÍDAS'!$C$7:$C$300,'CONT. ESTOQUE'!$B350,'SAÍDAS'!$H$7:$H$300),"")</f>
        <v/>
      </c>
      <c r="E350" s="147">
        <f>IFERROR('CONT. ESTOQUE'!$C350-'CONT. ESTOQUE'!$D350,"")</f>
        <v>0</v>
      </c>
      <c r="F350" s="147" t="str">
        <f>IFERROR(VLOOKUP('CONT. ESTOQUE'!$B350,PROD!$B$6:$G$1000,4,0),"")</f>
        <v/>
      </c>
      <c r="G350" s="147" t="str">
        <f>IF('CONT. ESTOQUE'!$B350&lt;&gt;"",IF('CONT. ESTOQUE'!$E350=0,"Sem Estoque",IF('CONT. ESTOQUE'!$E350&lt;'CONT. ESTOQUE'!$F350,"Estoque Perigoso","Estoque Confortável")),"")</f>
        <v/>
      </c>
      <c r="H350" s="148">
        <f>SUMIF('SAÍDAS'!$C$7:$C$300,'CONT. ESTOQUE'!$B350,'SAÍDAS'!$J$7:$J$300)</f>
        <v>0</v>
      </c>
      <c r="I350" s="148">
        <f>SUMIF(ENTRADAS!$C$8:$C$1000,'CONT. ESTOQUE'!$B350,ENTRADAS!$H$7:$H$1000)</f>
        <v>0</v>
      </c>
      <c r="J350" s="149">
        <f>'CONT. ESTOQUE'!$H350-'CONT. ESTOQUE'!$I350</f>
        <v>0</v>
      </c>
    </row>
    <row r="351" ht="15.75" customHeight="1">
      <c r="B351" s="146" t="str">
        <f>PROD!B351</f>
        <v/>
      </c>
      <c r="C351" s="147" t="str">
        <f>IF('CONT. ESTOQUE'!$B351&lt;&gt;"",SUMIF(ENTRADAS!$C$7:$C$1000,'CONT. ESTOQUE'!$B351,ENTRADAS!$E$7:$E$1000),"")</f>
        <v/>
      </c>
      <c r="D351" s="147" t="str">
        <f>IF('CONT. ESTOQUE'!$B351&lt;&gt;"",SUMIF('SAÍDAS'!$C$7:$C$300,'CONT. ESTOQUE'!$B351,'SAÍDAS'!$H$7:$H$300),"")</f>
        <v/>
      </c>
      <c r="E351" s="147">
        <f>IFERROR('CONT. ESTOQUE'!$C351-'CONT. ESTOQUE'!$D351,"")</f>
        <v>0</v>
      </c>
      <c r="F351" s="147" t="str">
        <f>IFERROR(VLOOKUP('CONT. ESTOQUE'!$B351,PROD!$B$6:$G$1000,4,0),"")</f>
        <v/>
      </c>
      <c r="G351" s="147" t="str">
        <f>IF('CONT. ESTOQUE'!$B351&lt;&gt;"",IF('CONT. ESTOQUE'!$E351=0,"Sem Estoque",IF('CONT. ESTOQUE'!$E351&lt;'CONT. ESTOQUE'!$F351,"Estoque Perigoso","Estoque Confortável")),"")</f>
        <v/>
      </c>
      <c r="H351" s="148">
        <f>SUMIF('SAÍDAS'!$C$7:$C$300,'CONT. ESTOQUE'!$B351,'SAÍDAS'!$J$7:$J$300)</f>
        <v>0</v>
      </c>
      <c r="I351" s="148">
        <f>SUMIF(ENTRADAS!$C$8:$C$1000,'CONT. ESTOQUE'!$B351,ENTRADAS!$H$7:$H$1000)</f>
        <v>0</v>
      </c>
      <c r="J351" s="149">
        <f>'CONT. ESTOQUE'!$H351-'CONT. ESTOQUE'!$I351</f>
        <v>0</v>
      </c>
    </row>
    <row r="352" ht="15.75" customHeight="1">
      <c r="B352" s="146" t="str">
        <f>PROD!B352</f>
        <v/>
      </c>
      <c r="C352" s="147" t="str">
        <f>IF('CONT. ESTOQUE'!$B352&lt;&gt;"",SUMIF(ENTRADAS!$C$7:$C$1000,'CONT. ESTOQUE'!$B352,ENTRADAS!$E$7:$E$1000),"")</f>
        <v/>
      </c>
      <c r="D352" s="147" t="str">
        <f>IF('CONT. ESTOQUE'!$B352&lt;&gt;"",SUMIF('SAÍDAS'!$C$7:$C$300,'CONT. ESTOQUE'!$B352,'SAÍDAS'!$H$7:$H$300),"")</f>
        <v/>
      </c>
      <c r="E352" s="147">
        <f>IFERROR('CONT. ESTOQUE'!$C352-'CONT. ESTOQUE'!$D352,"")</f>
        <v>0</v>
      </c>
      <c r="F352" s="147" t="str">
        <f>IFERROR(VLOOKUP('CONT. ESTOQUE'!$B352,PROD!$B$6:$G$1000,4,0),"")</f>
        <v/>
      </c>
      <c r="G352" s="147" t="str">
        <f>IF('CONT. ESTOQUE'!$B352&lt;&gt;"",IF('CONT. ESTOQUE'!$E352=0,"Sem Estoque",IF('CONT. ESTOQUE'!$E352&lt;'CONT. ESTOQUE'!$F352,"Estoque Perigoso","Estoque Confortável")),"")</f>
        <v/>
      </c>
      <c r="H352" s="148">
        <f>SUMIF('SAÍDAS'!$C$7:$C$300,'CONT. ESTOQUE'!$B352,'SAÍDAS'!$J$7:$J$300)</f>
        <v>0</v>
      </c>
      <c r="I352" s="148">
        <f>SUMIF(ENTRADAS!$C$8:$C$1000,'CONT. ESTOQUE'!$B352,ENTRADAS!$H$7:$H$1000)</f>
        <v>0</v>
      </c>
      <c r="J352" s="149">
        <f>'CONT. ESTOQUE'!$H352-'CONT. ESTOQUE'!$I352</f>
        <v>0</v>
      </c>
    </row>
    <row r="353" ht="15.75" customHeight="1">
      <c r="B353" s="146" t="str">
        <f>PROD!B353</f>
        <v/>
      </c>
      <c r="C353" s="147" t="str">
        <f>IF('CONT. ESTOQUE'!$B353&lt;&gt;"",SUMIF(ENTRADAS!$C$7:$C$1000,'CONT. ESTOQUE'!$B353,ENTRADAS!$E$7:$E$1000),"")</f>
        <v/>
      </c>
      <c r="D353" s="147" t="str">
        <f>IF('CONT. ESTOQUE'!$B353&lt;&gt;"",SUMIF('SAÍDAS'!$C$7:$C$300,'CONT. ESTOQUE'!$B353,'SAÍDAS'!$H$7:$H$300),"")</f>
        <v/>
      </c>
      <c r="E353" s="147">
        <f>IFERROR('CONT. ESTOQUE'!$C353-'CONT. ESTOQUE'!$D353,"")</f>
        <v>0</v>
      </c>
      <c r="F353" s="147" t="str">
        <f>IFERROR(VLOOKUP('CONT. ESTOQUE'!$B353,PROD!$B$6:$G$1000,4,0),"")</f>
        <v/>
      </c>
      <c r="G353" s="147" t="str">
        <f>IF('CONT. ESTOQUE'!$B353&lt;&gt;"",IF('CONT. ESTOQUE'!$E353=0,"Sem Estoque",IF('CONT. ESTOQUE'!$E353&lt;'CONT. ESTOQUE'!$F353,"Estoque Perigoso","Estoque Confortável")),"")</f>
        <v/>
      </c>
      <c r="H353" s="148">
        <f>SUMIF('SAÍDAS'!$C$7:$C$300,'CONT. ESTOQUE'!$B353,'SAÍDAS'!$J$7:$J$300)</f>
        <v>0</v>
      </c>
      <c r="I353" s="148">
        <f>SUMIF(ENTRADAS!$C$8:$C$1000,'CONT. ESTOQUE'!$B353,ENTRADAS!$H$7:$H$1000)</f>
        <v>0</v>
      </c>
      <c r="J353" s="149">
        <f>'CONT. ESTOQUE'!$H353-'CONT. ESTOQUE'!$I353</f>
        <v>0</v>
      </c>
    </row>
    <row r="354" ht="15.75" customHeight="1">
      <c r="B354" s="146" t="str">
        <f>PROD!B354</f>
        <v/>
      </c>
      <c r="C354" s="147" t="str">
        <f>IF('CONT. ESTOQUE'!$B354&lt;&gt;"",SUMIF(ENTRADAS!$C$7:$C$1000,'CONT. ESTOQUE'!$B354,ENTRADAS!$E$7:$E$1000),"")</f>
        <v/>
      </c>
      <c r="D354" s="147" t="str">
        <f>IF('CONT. ESTOQUE'!$B354&lt;&gt;"",SUMIF('SAÍDAS'!$C$7:$C$300,'CONT. ESTOQUE'!$B354,'SAÍDAS'!$H$7:$H$300),"")</f>
        <v/>
      </c>
      <c r="E354" s="147">
        <f>IFERROR('CONT. ESTOQUE'!$C354-'CONT. ESTOQUE'!$D354,"")</f>
        <v>0</v>
      </c>
      <c r="F354" s="147" t="str">
        <f>IFERROR(VLOOKUP('CONT. ESTOQUE'!$B354,PROD!$B$6:$G$1000,4,0),"")</f>
        <v/>
      </c>
      <c r="G354" s="147" t="str">
        <f>IF('CONT. ESTOQUE'!$B354&lt;&gt;"",IF('CONT. ESTOQUE'!$E354=0,"Sem Estoque",IF('CONT. ESTOQUE'!$E354&lt;'CONT. ESTOQUE'!$F354,"Estoque Perigoso","Estoque Confortável")),"")</f>
        <v/>
      </c>
      <c r="H354" s="148">
        <f>SUMIF('SAÍDAS'!$C$7:$C$300,'CONT. ESTOQUE'!$B354,'SAÍDAS'!$J$7:$J$300)</f>
        <v>0</v>
      </c>
      <c r="I354" s="148">
        <f>SUMIF(ENTRADAS!$C$8:$C$1000,'CONT. ESTOQUE'!$B354,ENTRADAS!$H$7:$H$1000)</f>
        <v>0</v>
      </c>
      <c r="J354" s="149">
        <f>'CONT. ESTOQUE'!$H354-'CONT. ESTOQUE'!$I354</f>
        <v>0</v>
      </c>
    </row>
    <row r="355" ht="15.75" customHeight="1">
      <c r="B355" s="146" t="str">
        <f>PROD!B355</f>
        <v/>
      </c>
      <c r="C355" s="147" t="str">
        <f>IF('CONT. ESTOQUE'!$B355&lt;&gt;"",SUMIF(ENTRADAS!$C$7:$C$1000,'CONT. ESTOQUE'!$B355,ENTRADAS!$E$7:$E$1000),"")</f>
        <v/>
      </c>
      <c r="D355" s="147" t="str">
        <f>IF('CONT. ESTOQUE'!$B355&lt;&gt;"",SUMIF('SAÍDAS'!$C$7:$C$300,'CONT. ESTOQUE'!$B355,'SAÍDAS'!$H$7:$H$300),"")</f>
        <v/>
      </c>
      <c r="E355" s="147">
        <f>IFERROR('CONT. ESTOQUE'!$C355-'CONT. ESTOQUE'!$D355,"")</f>
        <v>0</v>
      </c>
      <c r="F355" s="147" t="str">
        <f>IFERROR(VLOOKUP('CONT. ESTOQUE'!$B355,PROD!$B$6:$G$1000,4,0),"")</f>
        <v/>
      </c>
      <c r="G355" s="147" t="str">
        <f>IF('CONT. ESTOQUE'!$B355&lt;&gt;"",IF('CONT. ESTOQUE'!$E355=0,"Sem Estoque",IF('CONT. ESTOQUE'!$E355&lt;'CONT. ESTOQUE'!$F355,"Estoque Perigoso","Estoque Confortável")),"")</f>
        <v/>
      </c>
      <c r="H355" s="148">
        <f>SUMIF('SAÍDAS'!$C$7:$C$300,'CONT. ESTOQUE'!$B355,'SAÍDAS'!$J$7:$J$300)</f>
        <v>0</v>
      </c>
      <c r="I355" s="148">
        <f>SUMIF(ENTRADAS!$C$8:$C$1000,'CONT. ESTOQUE'!$B355,ENTRADAS!$H$7:$H$1000)</f>
        <v>0</v>
      </c>
      <c r="J355" s="149">
        <f>'CONT. ESTOQUE'!$H355-'CONT. ESTOQUE'!$I355</f>
        <v>0</v>
      </c>
    </row>
    <row r="356" ht="15.75" customHeight="1">
      <c r="B356" s="146" t="str">
        <f>PROD!B356</f>
        <v/>
      </c>
      <c r="C356" s="147" t="str">
        <f>IF('CONT. ESTOQUE'!$B356&lt;&gt;"",SUMIF(ENTRADAS!$C$7:$C$1000,'CONT. ESTOQUE'!$B356,ENTRADAS!$E$7:$E$1000),"")</f>
        <v/>
      </c>
      <c r="D356" s="147" t="str">
        <f>IF('CONT. ESTOQUE'!$B356&lt;&gt;"",SUMIF('SAÍDAS'!$C$7:$C$300,'CONT. ESTOQUE'!$B356,'SAÍDAS'!$H$7:$H$300),"")</f>
        <v/>
      </c>
      <c r="E356" s="147">
        <f>IFERROR('CONT. ESTOQUE'!$C356-'CONT. ESTOQUE'!$D356,"")</f>
        <v>0</v>
      </c>
      <c r="F356" s="147" t="str">
        <f>IFERROR(VLOOKUP('CONT. ESTOQUE'!$B356,PROD!$B$6:$G$1000,4,0),"")</f>
        <v/>
      </c>
      <c r="G356" s="147" t="str">
        <f>IF('CONT. ESTOQUE'!$B356&lt;&gt;"",IF('CONT. ESTOQUE'!$E356=0,"Sem Estoque",IF('CONT. ESTOQUE'!$E356&lt;'CONT. ESTOQUE'!$F356,"Estoque Perigoso","Estoque Confortável")),"")</f>
        <v/>
      </c>
      <c r="H356" s="148">
        <f>SUMIF('SAÍDAS'!$C$7:$C$300,'CONT. ESTOQUE'!$B356,'SAÍDAS'!$J$7:$J$300)</f>
        <v>0</v>
      </c>
      <c r="I356" s="148">
        <f>SUMIF(ENTRADAS!$C$8:$C$1000,'CONT. ESTOQUE'!$B356,ENTRADAS!$H$7:$H$1000)</f>
        <v>0</v>
      </c>
      <c r="J356" s="149">
        <f>'CONT. ESTOQUE'!$H356-'CONT. ESTOQUE'!$I356</f>
        <v>0</v>
      </c>
    </row>
    <row r="357" ht="15.75" customHeight="1">
      <c r="B357" s="146" t="str">
        <f>PROD!B357</f>
        <v/>
      </c>
      <c r="C357" s="147" t="str">
        <f>IF('CONT. ESTOQUE'!$B357&lt;&gt;"",SUMIF(ENTRADAS!$C$7:$C$1000,'CONT. ESTOQUE'!$B357,ENTRADAS!$E$7:$E$1000),"")</f>
        <v/>
      </c>
      <c r="D357" s="147" t="str">
        <f>IF('CONT. ESTOQUE'!$B357&lt;&gt;"",SUMIF('SAÍDAS'!$C$7:$C$300,'CONT. ESTOQUE'!$B357,'SAÍDAS'!$H$7:$H$300),"")</f>
        <v/>
      </c>
      <c r="E357" s="147">
        <f>IFERROR('CONT. ESTOQUE'!$C357-'CONT. ESTOQUE'!$D357,"")</f>
        <v>0</v>
      </c>
      <c r="F357" s="147" t="str">
        <f>IFERROR(VLOOKUP('CONT. ESTOQUE'!$B357,PROD!$B$6:$G$1000,4,0),"")</f>
        <v/>
      </c>
      <c r="G357" s="147" t="str">
        <f>IF('CONT. ESTOQUE'!$B357&lt;&gt;"",IF('CONT. ESTOQUE'!$E357=0,"Sem Estoque",IF('CONT. ESTOQUE'!$E357&lt;'CONT. ESTOQUE'!$F357,"Estoque Perigoso","Estoque Confortável")),"")</f>
        <v/>
      </c>
      <c r="H357" s="148">
        <f>SUMIF('SAÍDAS'!$C$7:$C$300,'CONT. ESTOQUE'!$B357,'SAÍDAS'!$J$7:$J$300)</f>
        <v>0</v>
      </c>
      <c r="I357" s="148">
        <f>SUMIF(ENTRADAS!$C$8:$C$1000,'CONT. ESTOQUE'!$B357,ENTRADAS!$H$7:$H$1000)</f>
        <v>0</v>
      </c>
      <c r="J357" s="149">
        <f>'CONT. ESTOQUE'!$H357-'CONT. ESTOQUE'!$I357</f>
        <v>0</v>
      </c>
    </row>
    <row r="358" ht="15.75" customHeight="1">
      <c r="B358" s="146" t="str">
        <f>PROD!B358</f>
        <v/>
      </c>
      <c r="C358" s="147" t="str">
        <f>IF('CONT. ESTOQUE'!$B358&lt;&gt;"",SUMIF(ENTRADAS!$C$7:$C$1000,'CONT. ESTOQUE'!$B358,ENTRADAS!$E$7:$E$1000),"")</f>
        <v/>
      </c>
      <c r="D358" s="147" t="str">
        <f>IF('CONT. ESTOQUE'!$B358&lt;&gt;"",SUMIF('SAÍDAS'!$C$7:$C$300,'CONT. ESTOQUE'!$B358,'SAÍDAS'!$H$7:$H$300),"")</f>
        <v/>
      </c>
      <c r="E358" s="147">
        <f>IFERROR('CONT. ESTOQUE'!$C358-'CONT. ESTOQUE'!$D358,"")</f>
        <v>0</v>
      </c>
      <c r="F358" s="147" t="str">
        <f>IFERROR(VLOOKUP('CONT. ESTOQUE'!$B358,PROD!$B$6:$G$1000,4,0),"")</f>
        <v/>
      </c>
      <c r="G358" s="147" t="str">
        <f>IF('CONT. ESTOQUE'!$B358&lt;&gt;"",IF('CONT. ESTOQUE'!$E358=0,"Sem Estoque",IF('CONT. ESTOQUE'!$E358&lt;'CONT. ESTOQUE'!$F358,"Estoque Perigoso","Estoque Confortável")),"")</f>
        <v/>
      </c>
      <c r="H358" s="148">
        <f>SUMIF('SAÍDAS'!$C$7:$C$300,'CONT. ESTOQUE'!$B358,'SAÍDAS'!$J$7:$J$300)</f>
        <v>0</v>
      </c>
      <c r="I358" s="148">
        <f>SUMIF(ENTRADAS!$C$8:$C$1000,'CONT. ESTOQUE'!$B358,ENTRADAS!$H$7:$H$1000)</f>
        <v>0</v>
      </c>
      <c r="J358" s="149">
        <f>'CONT. ESTOQUE'!$H358-'CONT. ESTOQUE'!$I358</f>
        <v>0</v>
      </c>
    </row>
    <row r="359" ht="15.75" customHeight="1">
      <c r="B359" s="146" t="str">
        <f>PROD!B359</f>
        <v/>
      </c>
      <c r="C359" s="147" t="str">
        <f>IF('CONT. ESTOQUE'!$B359&lt;&gt;"",SUMIF(ENTRADAS!$C$7:$C$1000,'CONT. ESTOQUE'!$B359,ENTRADAS!$E$7:$E$1000),"")</f>
        <v/>
      </c>
      <c r="D359" s="147" t="str">
        <f>IF('CONT. ESTOQUE'!$B359&lt;&gt;"",SUMIF('SAÍDAS'!$C$7:$C$300,'CONT. ESTOQUE'!$B359,'SAÍDAS'!$H$7:$H$300),"")</f>
        <v/>
      </c>
      <c r="E359" s="147">
        <f>IFERROR('CONT. ESTOQUE'!$C359-'CONT. ESTOQUE'!$D359,"")</f>
        <v>0</v>
      </c>
      <c r="F359" s="147" t="str">
        <f>IFERROR(VLOOKUP('CONT. ESTOQUE'!$B359,PROD!$B$6:$G$1000,4,0),"")</f>
        <v/>
      </c>
      <c r="G359" s="147" t="str">
        <f>IF('CONT. ESTOQUE'!$B359&lt;&gt;"",IF('CONT. ESTOQUE'!$E359=0,"Sem Estoque",IF('CONT. ESTOQUE'!$E359&lt;'CONT. ESTOQUE'!$F359,"Estoque Perigoso","Estoque Confortável")),"")</f>
        <v/>
      </c>
      <c r="H359" s="148">
        <f>SUMIF('SAÍDAS'!$C$7:$C$300,'CONT. ESTOQUE'!$B359,'SAÍDAS'!$J$7:$J$300)</f>
        <v>0</v>
      </c>
      <c r="I359" s="148">
        <f>SUMIF(ENTRADAS!$C$8:$C$1000,'CONT. ESTOQUE'!$B359,ENTRADAS!$H$7:$H$1000)</f>
        <v>0</v>
      </c>
      <c r="J359" s="149">
        <f>'CONT. ESTOQUE'!$H359-'CONT. ESTOQUE'!$I359</f>
        <v>0</v>
      </c>
    </row>
    <row r="360" ht="15.75" customHeight="1">
      <c r="B360" s="146" t="str">
        <f>PROD!B360</f>
        <v/>
      </c>
      <c r="C360" s="147" t="str">
        <f>IF('CONT. ESTOQUE'!$B360&lt;&gt;"",SUMIF(ENTRADAS!$C$7:$C$1000,'CONT. ESTOQUE'!$B360,ENTRADAS!$E$7:$E$1000),"")</f>
        <v/>
      </c>
      <c r="D360" s="147" t="str">
        <f>IF('CONT. ESTOQUE'!$B360&lt;&gt;"",SUMIF('SAÍDAS'!$C$7:$C$300,'CONT. ESTOQUE'!$B360,'SAÍDAS'!$H$7:$H$300),"")</f>
        <v/>
      </c>
      <c r="E360" s="147">
        <f>IFERROR('CONT. ESTOQUE'!$C360-'CONT. ESTOQUE'!$D360,"")</f>
        <v>0</v>
      </c>
      <c r="F360" s="147" t="str">
        <f>IFERROR(VLOOKUP('CONT. ESTOQUE'!$B360,PROD!$B$6:$G$1000,4,0),"")</f>
        <v/>
      </c>
      <c r="G360" s="147" t="str">
        <f>IF('CONT. ESTOQUE'!$B360&lt;&gt;"",IF('CONT. ESTOQUE'!$E360=0,"Sem Estoque",IF('CONT. ESTOQUE'!$E360&lt;'CONT. ESTOQUE'!$F360,"Estoque Perigoso","Estoque Confortável")),"")</f>
        <v/>
      </c>
      <c r="H360" s="148">
        <f>SUMIF('SAÍDAS'!$C$7:$C$300,'CONT. ESTOQUE'!$B360,'SAÍDAS'!$J$7:$J$300)</f>
        <v>0</v>
      </c>
      <c r="I360" s="148">
        <f>SUMIF(ENTRADAS!$C$8:$C$1000,'CONT. ESTOQUE'!$B360,ENTRADAS!$H$7:$H$1000)</f>
        <v>0</v>
      </c>
      <c r="J360" s="149">
        <f>'CONT. ESTOQUE'!$H360-'CONT. ESTOQUE'!$I360</f>
        <v>0</v>
      </c>
    </row>
    <row r="361" ht="15.75" customHeight="1">
      <c r="B361" s="146" t="str">
        <f>PROD!B361</f>
        <v/>
      </c>
      <c r="C361" s="147" t="str">
        <f>IF('CONT. ESTOQUE'!$B361&lt;&gt;"",SUMIF(ENTRADAS!$C$7:$C$1000,'CONT. ESTOQUE'!$B361,ENTRADAS!$E$7:$E$1000),"")</f>
        <v/>
      </c>
      <c r="D361" s="147" t="str">
        <f>IF('CONT. ESTOQUE'!$B361&lt;&gt;"",SUMIF('SAÍDAS'!$C$7:$C$300,'CONT. ESTOQUE'!$B361,'SAÍDAS'!$H$7:$H$300),"")</f>
        <v/>
      </c>
      <c r="E361" s="147">
        <f>IFERROR('CONT. ESTOQUE'!$C361-'CONT. ESTOQUE'!$D361,"")</f>
        <v>0</v>
      </c>
      <c r="F361" s="147" t="str">
        <f>IFERROR(VLOOKUP('CONT. ESTOQUE'!$B361,PROD!$B$6:$G$1000,4,0),"")</f>
        <v/>
      </c>
      <c r="G361" s="147" t="str">
        <f>IF('CONT. ESTOQUE'!$B361&lt;&gt;"",IF('CONT. ESTOQUE'!$E361=0,"Sem Estoque",IF('CONT. ESTOQUE'!$E361&lt;'CONT. ESTOQUE'!$F361,"Estoque Perigoso","Estoque Confortável")),"")</f>
        <v/>
      </c>
      <c r="H361" s="148">
        <f>SUMIF('SAÍDAS'!$C$7:$C$300,'CONT. ESTOQUE'!$B361,'SAÍDAS'!$J$7:$J$300)</f>
        <v>0</v>
      </c>
      <c r="I361" s="148">
        <f>SUMIF(ENTRADAS!$C$8:$C$1000,'CONT. ESTOQUE'!$B361,ENTRADAS!$H$7:$H$1000)</f>
        <v>0</v>
      </c>
      <c r="J361" s="149">
        <f>'CONT. ESTOQUE'!$H361-'CONT. ESTOQUE'!$I361</f>
        <v>0</v>
      </c>
    </row>
    <row r="362" ht="15.75" customHeight="1">
      <c r="B362" s="146" t="str">
        <f>PROD!B362</f>
        <v/>
      </c>
      <c r="C362" s="147" t="str">
        <f>IF('CONT. ESTOQUE'!$B362&lt;&gt;"",SUMIF(ENTRADAS!$C$7:$C$1000,'CONT. ESTOQUE'!$B362,ENTRADAS!$E$7:$E$1000),"")</f>
        <v/>
      </c>
      <c r="D362" s="147" t="str">
        <f>IF('CONT. ESTOQUE'!$B362&lt;&gt;"",SUMIF('SAÍDAS'!$C$7:$C$300,'CONT. ESTOQUE'!$B362,'SAÍDAS'!$H$7:$H$300),"")</f>
        <v/>
      </c>
      <c r="E362" s="147">
        <f>IFERROR('CONT. ESTOQUE'!$C362-'CONT. ESTOQUE'!$D362,"")</f>
        <v>0</v>
      </c>
      <c r="F362" s="147" t="str">
        <f>IFERROR(VLOOKUP('CONT. ESTOQUE'!$B362,PROD!$B$6:$G$1000,4,0),"")</f>
        <v/>
      </c>
      <c r="G362" s="147" t="str">
        <f>IF('CONT. ESTOQUE'!$B362&lt;&gt;"",IF('CONT. ESTOQUE'!$E362=0,"Sem Estoque",IF('CONT. ESTOQUE'!$E362&lt;'CONT. ESTOQUE'!$F362,"Estoque Perigoso","Estoque Confortável")),"")</f>
        <v/>
      </c>
      <c r="H362" s="148">
        <f>SUMIF('SAÍDAS'!$C$7:$C$300,'CONT. ESTOQUE'!$B362,'SAÍDAS'!$J$7:$J$300)</f>
        <v>0</v>
      </c>
      <c r="I362" s="148">
        <f>SUMIF(ENTRADAS!$C$8:$C$1000,'CONT. ESTOQUE'!$B362,ENTRADAS!$H$7:$H$1000)</f>
        <v>0</v>
      </c>
      <c r="J362" s="149">
        <f>'CONT. ESTOQUE'!$H362-'CONT. ESTOQUE'!$I362</f>
        <v>0</v>
      </c>
    </row>
    <row r="363" ht="15.75" customHeight="1">
      <c r="B363" s="146" t="str">
        <f>PROD!B363</f>
        <v/>
      </c>
      <c r="C363" s="147" t="str">
        <f>IF('CONT. ESTOQUE'!$B363&lt;&gt;"",SUMIF(ENTRADAS!$C$7:$C$1000,'CONT. ESTOQUE'!$B363,ENTRADAS!$E$7:$E$1000),"")</f>
        <v/>
      </c>
      <c r="D363" s="147" t="str">
        <f>IF('CONT. ESTOQUE'!$B363&lt;&gt;"",SUMIF('SAÍDAS'!$C$7:$C$300,'CONT. ESTOQUE'!$B363,'SAÍDAS'!$H$7:$H$300),"")</f>
        <v/>
      </c>
      <c r="E363" s="147">
        <f>IFERROR('CONT. ESTOQUE'!$C363-'CONT. ESTOQUE'!$D363,"")</f>
        <v>0</v>
      </c>
      <c r="F363" s="147" t="str">
        <f>IFERROR(VLOOKUP('CONT. ESTOQUE'!$B363,PROD!$B$6:$G$1000,4,0),"")</f>
        <v/>
      </c>
      <c r="G363" s="147" t="str">
        <f>IF('CONT. ESTOQUE'!$B363&lt;&gt;"",IF('CONT. ESTOQUE'!$E363=0,"Sem Estoque",IF('CONT. ESTOQUE'!$E363&lt;'CONT. ESTOQUE'!$F363,"Estoque Perigoso","Estoque Confortável")),"")</f>
        <v/>
      </c>
      <c r="H363" s="148">
        <f>SUMIF('SAÍDAS'!$C$7:$C$300,'CONT. ESTOQUE'!$B363,'SAÍDAS'!$J$7:$J$300)</f>
        <v>0</v>
      </c>
      <c r="I363" s="148">
        <f>SUMIF(ENTRADAS!$C$8:$C$1000,'CONT. ESTOQUE'!$B363,ENTRADAS!$H$7:$H$1000)</f>
        <v>0</v>
      </c>
      <c r="J363" s="149">
        <f>'CONT. ESTOQUE'!$H363-'CONT. ESTOQUE'!$I363</f>
        <v>0</v>
      </c>
    </row>
    <row r="364" ht="15.75" customHeight="1">
      <c r="B364" s="146" t="str">
        <f>PROD!B364</f>
        <v/>
      </c>
      <c r="C364" s="147" t="str">
        <f>IF('CONT. ESTOQUE'!$B364&lt;&gt;"",SUMIF(ENTRADAS!$C$7:$C$1000,'CONT. ESTOQUE'!$B364,ENTRADAS!$E$7:$E$1000),"")</f>
        <v/>
      </c>
      <c r="D364" s="147" t="str">
        <f>IF('CONT. ESTOQUE'!$B364&lt;&gt;"",SUMIF('SAÍDAS'!$C$7:$C$300,'CONT. ESTOQUE'!$B364,'SAÍDAS'!$H$7:$H$300),"")</f>
        <v/>
      </c>
      <c r="E364" s="147">
        <f>IFERROR('CONT. ESTOQUE'!$C364-'CONT. ESTOQUE'!$D364,"")</f>
        <v>0</v>
      </c>
      <c r="F364" s="147" t="str">
        <f>IFERROR(VLOOKUP('CONT. ESTOQUE'!$B364,PROD!$B$6:$G$1000,4,0),"")</f>
        <v/>
      </c>
      <c r="G364" s="147" t="str">
        <f>IF('CONT. ESTOQUE'!$B364&lt;&gt;"",IF('CONT. ESTOQUE'!$E364=0,"Sem Estoque",IF('CONT. ESTOQUE'!$E364&lt;'CONT. ESTOQUE'!$F364,"Estoque Perigoso","Estoque Confortável")),"")</f>
        <v/>
      </c>
      <c r="H364" s="148">
        <f>SUMIF('SAÍDAS'!$C$7:$C$300,'CONT. ESTOQUE'!$B364,'SAÍDAS'!$J$7:$J$300)</f>
        <v>0</v>
      </c>
      <c r="I364" s="148">
        <f>SUMIF(ENTRADAS!$C$8:$C$1000,'CONT. ESTOQUE'!$B364,ENTRADAS!$H$7:$H$1000)</f>
        <v>0</v>
      </c>
      <c r="J364" s="149">
        <f>'CONT. ESTOQUE'!$H364-'CONT. ESTOQUE'!$I364</f>
        <v>0</v>
      </c>
    </row>
    <row r="365" ht="15.75" customHeight="1">
      <c r="B365" s="146" t="str">
        <f>PROD!B365</f>
        <v/>
      </c>
      <c r="C365" s="147" t="str">
        <f>IF('CONT. ESTOQUE'!$B365&lt;&gt;"",SUMIF(ENTRADAS!$C$7:$C$1000,'CONT. ESTOQUE'!$B365,ENTRADAS!$E$7:$E$1000),"")</f>
        <v/>
      </c>
      <c r="D365" s="147" t="str">
        <f>IF('CONT. ESTOQUE'!$B365&lt;&gt;"",SUMIF('SAÍDAS'!$C$7:$C$300,'CONT. ESTOQUE'!$B365,'SAÍDAS'!$H$7:$H$300),"")</f>
        <v/>
      </c>
      <c r="E365" s="147">
        <f>IFERROR('CONT. ESTOQUE'!$C365-'CONT. ESTOQUE'!$D365,"")</f>
        <v>0</v>
      </c>
      <c r="F365" s="147" t="str">
        <f>IFERROR(VLOOKUP('CONT. ESTOQUE'!$B365,PROD!$B$6:$G$1000,4,0),"")</f>
        <v/>
      </c>
      <c r="G365" s="147" t="str">
        <f>IF('CONT. ESTOQUE'!$B365&lt;&gt;"",IF('CONT. ESTOQUE'!$E365=0,"Sem Estoque",IF('CONT. ESTOQUE'!$E365&lt;'CONT. ESTOQUE'!$F365,"Estoque Perigoso","Estoque Confortável")),"")</f>
        <v/>
      </c>
      <c r="H365" s="148">
        <f>SUMIF('SAÍDAS'!$C$7:$C$300,'CONT. ESTOQUE'!$B365,'SAÍDAS'!$J$7:$J$300)</f>
        <v>0</v>
      </c>
      <c r="I365" s="148">
        <f>SUMIF(ENTRADAS!$C$8:$C$1000,'CONT. ESTOQUE'!$B365,ENTRADAS!$H$7:$H$1000)</f>
        <v>0</v>
      </c>
      <c r="J365" s="149">
        <f>'CONT. ESTOQUE'!$H365-'CONT. ESTOQUE'!$I365</f>
        <v>0</v>
      </c>
    </row>
    <row r="366" ht="15.75" customHeight="1">
      <c r="B366" s="146" t="str">
        <f>PROD!B366</f>
        <v/>
      </c>
      <c r="C366" s="147" t="str">
        <f>IF('CONT. ESTOQUE'!$B366&lt;&gt;"",SUMIF(ENTRADAS!$C$7:$C$1000,'CONT. ESTOQUE'!$B366,ENTRADAS!$E$7:$E$1000),"")</f>
        <v/>
      </c>
      <c r="D366" s="147" t="str">
        <f>IF('CONT. ESTOQUE'!$B366&lt;&gt;"",SUMIF('SAÍDAS'!$C$7:$C$300,'CONT. ESTOQUE'!$B366,'SAÍDAS'!$H$7:$H$300),"")</f>
        <v/>
      </c>
      <c r="E366" s="147">
        <f>IFERROR('CONT. ESTOQUE'!$C366-'CONT. ESTOQUE'!$D366,"")</f>
        <v>0</v>
      </c>
      <c r="F366" s="147" t="str">
        <f>IFERROR(VLOOKUP('CONT. ESTOQUE'!$B366,PROD!$B$6:$G$1000,4,0),"")</f>
        <v/>
      </c>
      <c r="G366" s="147" t="str">
        <f>IF('CONT. ESTOQUE'!$B366&lt;&gt;"",IF('CONT. ESTOQUE'!$E366=0,"Sem Estoque",IF('CONT. ESTOQUE'!$E366&lt;'CONT. ESTOQUE'!$F366,"Estoque Perigoso","Estoque Confortável")),"")</f>
        <v/>
      </c>
      <c r="H366" s="148">
        <f>SUMIF('SAÍDAS'!$C$7:$C$300,'CONT. ESTOQUE'!$B366,'SAÍDAS'!$J$7:$J$300)</f>
        <v>0</v>
      </c>
      <c r="I366" s="148">
        <f>SUMIF(ENTRADAS!$C$8:$C$1000,'CONT. ESTOQUE'!$B366,ENTRADAS!$H$7:$H$1000)</f>
        <v>0</v>
      </c>
      <c r="J366" s="149">
        <f>'CONT. ESTOQUE'!$H366-'CONT. ESTOQUE'!$I366</f>
        <v>0</v>
      </c>
    </row>
    <row r="367" ht="15.75" customHeight="1">
      <c r="B367" s="146" t="str">
        <f>PROD!B367</f>
        <v/>
      </c>
      <c r="C367" s="147" t="str">
        <f>IF('CONT. ESTOQUE'!$B367&lt;&gt;"",SUMIF(ENTRADAS!$C$7:$C$1000,'CONT. ESTOQUE'!$B367,ENTRADAS!$E$7:$E$1000),"")</f>
        <v/>
      </c>
      <c r="D367" s="147" t="str">
        <f>IF('CONT. ESTOQUE'!$B367&lt;&gt;"",SUMIF('SAÍDAS'!$C$7:$C$300,'CONT. ESTOQUE'!$B367,'SAÍDAS'!$H$7:$H$300),"")</f>
        <v/>
      </c>
      <c r="E367" s="147">
        <f>IFERROR('CONT. ESTOQUE'!$C367-'CONT. ESTOQUE'!$D367,"")</f>
        <v>0</v>
      </c>
      <c r="F367" s="147" t="str">
        <f>IFERROR(VLOOKUP('CONT. ESTOQUE'!$B367,PROD!$B$6:$G$1000,4,0),"")</f>
        <v/>
      </c>
      <c r="G367" s="147" t="str">
        <f>IF('CONT. ESTOQUE'!$B367&lt;&gt;"",IF('CONT. ESTOQUE'!$E367=0,"Sem Estoque",IF('CONT. ESTOQUE'!$E367&lt;'CONT. ESTOQUE'!$F367,"Estoque Perigoso","Estoque Confortável")),"")</f>
        <v/>
      </c>
      <c r="H367" s="148">
        <f>SUMIF('SAÍDAS'!$C$7:$C$300,'CONT. ESTOQUE'!$B367,'SAÍDAS'!$J$7:$J$300)</f>
        <v>0</v>
      </c>
      <c r="I367" s="148">
        <f>SUMIF(ENTRADAS!$C$8:$C$1000,'CONT. ESTOQUE'!$B367,ENTRADAS!$H$7:$H$1000)</f>
        <v>0</v>
      </c>
      <c r="J367" s="149">
        <f>'CONT. ESTOQUE'!$H367-'CONT. ESTOQUE'!$I367</f>
        <v>0</v>
      </c>
    </row>
    <row r="368" ht="15.75" customHeight="1">
      <c r="B368" s="146" t="str">
        <f>PROD!B368</f>
        <v/>
      </c>
      <c r="C368" s="147" t="str">
        <f>IF('CONT. ESTOQUE'!$B368&lt;&gt;"",SUMIF(ENTRADAS!$C$7:$C$1000,'CONT. ESTOQUE'!$B368,ENTRADAS!$E$7:$E$1000),"")</f>
        <v/>
      </c>
      <c r="D368" s="147" t="str">
        <f>IF('CONT. ESTOQUE'!$B368&lt;&gt;"",SUMIF('SAÍDAS'!$C$7:$C$300,'CONT. ESTOQUE'!$B368,'SAÍDAS'!$H$7:$H$300),"")</f>
        <v/>
      </c>
      <c r="E368" s="147">
        <f>IFERROR('CONT. ESTOQUE'!$C368-'CONT. ESTOQUE'!$D368,"")</f>
        <v>0</v>
      </c>
      <c r="F368" s="147" t="str">
        <f>IFERROR(VLOOKUP('CONT. ESTOQUE'!$B368,PROD!$B$6:$G$1000,4,0),"")</f>
        <v/>
      </c>
      <c r="G368" s="147" t="str">
        <f>IF('CONT. ESTOQUE'!$B368&lt;&gt;"",IF('CONT. ESTOQUE'!$E368=0,"Sem Estoque",IF('CONT. ESTOQUE'!$E368&lt;'CONT. ESTOQUE'!$F368,"Estoque Perigoso","Estoque Confortável")),"")</f>
        <v/>
      </c>
      <c r="H368" s="148">
        <f>SUMIF('SAÍDAS'!$C$7:$C$300,'CONT. ESTOQUE'!$B368,'SAÍDAS'!$J$7:$J$300)</f>
        <v>0</v>
      </c>
      <c r="I368" s="148">
        <f>SUMIF(ENTRADAS!$C$8:$C$1000,'CONT. ESTOQUE'!$B368,ENTRADAS!$H$7:$H$1000)</f>
        <v>0</v>
      </c>
      <c r="J368" s="149">
        <f>'CONT. ESTOQUE'!$H368-'CONT. ESTOQUE'!$I368</f>
        <v>0</v>
      </c>
    </row>
    <row r="369" ht="15.75" customHeight="1">
      <c r="B369" s="146" t="str">
        <f>PROD!B369</f>
        <v/>
      </c>
      <c r="C369" s="147" t="str">
        <f>IF('CONT. ESTOQUE'!$B369&lt;&gt;"",SUMIF(ENTRADAS!$C$7:$C$1000,'CONT. ESTOQUE'!$B369,ENTRADAS!$E$7:$E$1000),"")</f>
        <v/>
      </c>
      <c r="D369" s="147" t="str">
        <f>IF('CONT. ESTOQUE'!$B369&lt;&gt;"",SUMIF('SAÍDAS'!$C$7:$C$300,'CONT. ESTOQUE'!$B369,'SAÍDAS'!$H$7:$H$300),"")</f>
        <v/>
      </c>
      <c r="E369" s="147">
        <f>IFERROR('CONT. ESTOQUE'!$C369-'CONT. ESTOQUE'!$D369,"")</f>
        <v>0</v>
      </c>
      <c r="F369" s="147" t="str">
        <f>IFERROR(VLOOKUP('CONT. ESTOQUE'!$B369,PROD!$B$6:$G$1000,4,0),"")</f>
        <v/>
      </c>
      <c r="G369" s="147" t="str">
        <f>IF('CONT. ESTOQUE'!$B369&lt;&gt;"",IF('CONT. ESTOQUE'!$E369=0,"Sem Estoque",IF('CONT. ESTOQUE'!$E369&lt;'CONT. ESTOQUE'!$F369,"Estoque Perigoso","Estoque Confortável")),"")</f>
        <v/>
      </c>
      <c r="H369" s="148">
        <f>SUMIF('SAÍDAS'!$C$7:$C$300,'CONT. ESTOQUE'!$B369,'SAÍDAS'!$J$7:$J$300)</f>
        <v>0</v>
      </c>
      <c r="I369" s="148">
        <f>SUMIF(ENTRADAS!$C$8:$C$1000,'CONT. ESTOQUE'!$B369,ENTRADAS!$H$7:$H$1000)</f>
        <v>0</v>
      </c>
      <c r="J369" s="149">
        <f>'CONT. ESTOQUE'!$H369-'CONT. ESTOQUE'!$I369</f>
        <v>0</v>
      </c>
    </row>
    <row r="370" ht="15.75" customHeight="1">
      <c r="B370" s="146" t="str">
        <f>PROD!B370</f>
        <v/>
      </c>
      <c r="C370" s="147" t="str">
        <f>IF('CONT. ESTOQUE'!$B370&lt;&gt;"",SUMIF(ENTRADAS!$C$7:$C$1000,'CONT. ESTOQUE'!$B370,ENTRADAS!$E$7:$E$1000),"")</f>
        <v/>
      </c>
      <c r="D370" s="147" t="str">
        <f>IF('CONT. ESTOQUE'!$B370&lt;&gt;"",SUMIF('SAÍDAS'!$C$7:$C$300,'CONT. ESTOQUE'!$B370,'SAÍDAS'!$H$7:$H$300),"")</f>
        <v/>
      </c>
      <c r="E370" s="147">
        <f>IFERROR('CONT. ESTOQUE'!$C370-'CONT. ESTOQUE'!$D370,"")</f>
        <v>0</v>
      </c>
      <c r="F370" s="147" t="str">
        <f>IFERROR(VLOOKUP('CONT. ESTOQUE'!$B370,PROD!$B$6:$G$1000,4,0),"")</f>
        <v/>
      </c>
      <c r="G370" s="147" t="str">
        <f>IF('CONT. ESTOQUE'!$B370&lt;&gt;"",IF('CONT. ESTOQUE'!$E370=0,"Sem Estoque",IF('CONT. ESTOQUE'!$E370&lt;'CONT. ESTOQUE'!$F370,"Estoque Perigoso","Estoque Confortável")),"")</f>
        <v/>
      </c>
      <c r="H370" s="148">
        <f>SUMIF('SAÍDAS'!$C$7:$C$300,'CONT. ESTOQUE'!$B370,'SAÍDAS'!$J$7:$J$300)</f>
        <v>0</v>
      </c>
      <c r="I370" s="148">
        <f>SUMIF(ENTRADAS!$C$8:$C$1000,'CONT. ESTOQUE'!$B370,ENTRADAS!$H$7:$H$1000)</f>
        <v>0</v>
      </c>
      <c r="J370" s="149">
        <f>'CONT. ESTOQUE'!$H370-'CONT. ESTOQUE'!$I370</f>
        <v>0</v>
      </c>
    </row>
    <row r="371" ht="15.75" customHeight="1">
      <c r="B371" s="146" t="str">
        <f>PROD!B371</f>
        <v/>
      </c>
      <c r="C371" s="147" t="str">
        <f>IF('CONT. ESTOQUE'!$B371&lt;&gt;"",SUMIF(ENTRADAS!$C$7:$C$1000,'CONT. ESTOQUE'!$B371,ENTRADAS!$E$7:$E$1000),"")</f>
        <v/>
      </c>
      <c r="D371" s="147" t="str">
        <f>IF('CONT. ESTOQUE'!$B371&lt;&gt;"",SUMIF('SAÍDAS'!$C$7:$C$300,'CONT. ESTOQUE'!$B371,'SAÍDAS'!$H$7:$H$300),"")</f>
        <v/>
      </c>
      <c r="E371" s="147">
        <f>IFERROR('CONT. ESTOQUE'!$C371-'CONT. ESTOQUE'!$D371,"")</f>
        <v>0</v>
      </c>
      <c r="F371" s="147" t="str">
        <f>IFERROR(VLOOKUP('CONT. ESTOQUE'!$B371,PROD!$B$6:$G$1000,4,0),"")</f>
        <v/>
      </c>
      <c r="G371" s="147" t="str">
        <f>IF('CONT. ESTOQUE'!$B371&lt;&gt;"",IF('CONT. ESTOQUE'!$E371=0,"Sem Estoque",IF('CONT. ESTOQUE'!$E371&lt;'CONT. ESTOQUE'!$F371,"Estoque Perigoso","Estoque Confortável")),"")</f>
        <v/>
      </c>
      <c r="H371" s="148">
        <f>SUMIF('SAÍDAS'!$C$7:$C$300,'CONT. ESTOQUE'!$B371,'SAÍDAS'!$J$7:$J$300)</f>
        <v>0</v>
      </c>
      <c r="I371" s="148">
        <f>SUMIF(ENTRADAS!$C$8:$C$1000,'CONT. ESTOQUE'!$B371,ENTRADAS!$H$7:$H$1000)</f>
        <v>0</v>
      </c>
      <c r="J371" s="149">
        <f>'CONT. ESTOQUE'!$H371-'CONT. ESTOQUE'!$I371</f>
        <v>0</v>
      </c>
    </row>
    <row r="372" ht="15.75" customHeight="1">
      <c r="B372" s="146" t="str">
        <f>PROD!B372</f>
        <v/>
      </c>
      <c r="C372" s="147" t="str">
        <f>IF('CONT. ESTOQUE'!$B372&lt;&gt;"",SUMIF(ENTRADAS!$C$7:$C$1000,'CONT. ESTOQUE'!$B372,ENTRADAS!$E$7:$E$1000),"")</f>
        <v/>
      </c>
      <c r="D372" s="147" t="str">
        <f>IF('CONT. ESTOQUE'!$B372&lt;&gt;"",SUMIF('SAÍDAS'!$C$7:$C$300,'CONT. ESTOQUE'!$B372,'SAÍDAS'!$H$7:$H$300),"")</f>
        <v/>
      </c>
      <c r="E372" s="147">
        <f>IFERROR('CONT. ESTOQUE'!$C372-'CONT. ESTOQUE'!$D372,"")</f>
        <v>0</v>
      </c>
      <c r="F372" s="147" t="str">
        <f>IFERROR(VLOOKUP('CONT. ESTOQUE'!$B372,PROD!$B$6:$G$1000,4,0),"")</f>
        <v/>
      </c>
      <c r="G372" s="147" t="str">
        <f>IF('CONT. ESTOQUE'!$B372&lt;&gt;"",IF('CONT. ESTOQUE'!$E372=0,"Sem Estoque",IF('CONT. ESTOQUE'!$E372&lt;'CONT. ESTOQUE'!$F372,"Estoque Perigoso","Estoque Confortável")),"")</f>
        <v/>
      </c>
      <c r="H372" s="148">
        <f>SUMIF('SAÍDAS'!$C$7:$C$300,'CONT. ESTOQUE'!$B372,'SAÍDAS'!$J$7:$J$300)</f>
        <v>0</v>
      </c>
      <c r="I372" s="148">
        <f>SUMIF(ENTRADAS!$C$8:$C$1000,'CONT. ESTOQUE'!$B372,ENTRADAS!$H$7:$H$1000)</f>
        <v>0</v>
      </c>
      <c r="J372" s="149">
        <f>'CONT. ESTOQUE'!$H372-'CONT. ESTOQUE'!$I372</f>
        <v>0</v>
      </c>
    </row>
    <row r="373" ht="15.75" customHeight="1">
      <c r="B373" s="146" t="str">
        <f>PROD!B373</f>
        <v/>
      </c>
      <c r="C373" s="147" t="str">
        <f>IF('CONT. ESTOQUE'!$B373&lt;&gt;"",SUMIF(ENTRADAS!$C$7:$C$1000,'CONT. ESTOQUE'!$B373,ENTRADAS!$E$7:$E$1000),"")</f>
        <v/>
      </c>
      <c r="D373" s="147" t="str">
        <f>IF('CONT. ESTOQUE'!$B373&lt;&gt;"",SUMIF('SAÍDAS'!$C$7:$C$300,'CONT. ESTOQUE'!$B373,'SAÍDAS'!$H$7:$H$300),"")</f>
        <v/>
      </c>
      <c r="E373" s="147">
        <f>IFERROR('CONT. ESTOQUE'!$C373-'CONT. ESTOQUE'!$D373,"")</f>
        <v>0</v>
      </c>
      <c r="F373" s="147" t="str">
        <f>IFERROR(VLOOKUP('CONT. ESTOQUE'!$B373,PROD!$B$6:$G$1000,4,0),"")</f>
        <v/>
      </c>
      <c r="G373" s="147" t="str">
        <f>IF('CONT. ESTOQUE'!$B373&lt;&gt;"",IF('CONT. ESTOQUE'!$E373=0,"Sem Estoque",IF('CONT. ESTOQUE'!$E373&lt;'CONT. ESTOQUE'!$F373,"Estoque Perigoso","Estoque Confortável")),"")</f>
        <v/>
      </c>
      <c r="H373" s="148">
        <f>SUMIF('SAÍDAS'!$C$7:$C$300,'CONT. ESTOQUE'!$B373,'SAÍDAS'!$J$7:$J$300)</f>
        <v>0</v>
      </c>
      <c r="I373" s="148">
        <f>SUMIF(ENTRADAS!$C$8:$C$1000,'CONT. ESTOQUE'!$B373,ENTRADAS!$H$7:$H$1000)</f>
        <v>0</v>
      </c>
      <c r="J373" s="149">
        <f>'CONT. ESTOQUE'!$H373-'CONT. ESTOQUE'!$I373</f>
        <v>0</v>
      </c>
    </row>
    <row r="374" ht="15.75" customHeight="1">
      <c r="B374" s="146" t="str">
        <f>PROD!B374</f>
        <v/>
      </c>
      <c r="C374" s="147" t="str">
        <f>IF('CONT. ESTOQUE'!$B374&lt;&gt;"",SUMIF(ENTRADAS!$C$7:$C$1000,'CONT. ESTOQUE'!$B374,ENTRADAS!$E$7:$E$1000),"")</f>
        <v/>
      </c>
      <c r="D374" s="147" t="str">
        <f>IF('CONT. ESTOQUE'!$B374&lt;&gt;"",SUMIF('SAÍDAS'!$C$7:$C$300,'CONT. ESTOQUE'!$B374,'SAÍDAS'!$H$7:$H$300),"")</f>
        <v/>
      </c>
      <c r="E374" s="147">
        <f>IFERROR('CONT. ESTOQUE'!$C374-'CONT. ESTOQUE'!$D374,"")</f>
        <v>0</v>
      </c>
      <c r="F374" s="147" t="str">
        <f>IFERROR(VLOOKUP('CONT. ESTOQUE'!$B374,PROD!$B$6:$G$1000,4,0),"")</f>
        <v/>
      </c>
      <c r="G374" s="147" t="str">
        <f>IF('CONT. ESTOQUE'!$B374&lt;&gt;"",IF('CONT. ESTOQUE'!$E374=0,"Sem Estoque",IF('CONT. ESTOQUE'!$E374&lt;'CONT. ESTOQUE'!$F374,"Estoque Perigoso","Estoque Confortável")),"")</f>
        <v/>
      </c>
      <c r="H374" s="148">
        <f>SUMIF('SAÍDAS'!$C$7:$C$300,'CONT. ESTOQUE'!$B374,'SAÍDAS'!$J$7:$J$300)</f>
        <v>0</v>
      </c>
      <c r="I374" s="148">
        <f>SUMIF(ENTRADAS!$C$8:$C$1000,'CONT. ESTOQUE'!$B374,ENTRADAS!$H$7:$H$1000)</f>
        <v>0</v>
      </c>
      <c r="J374" s="149">
        <f>'CONT. ESTOQUE'!$H374-'CONT. ESTOQUE'!$I374</f>
        <v>0</v>
      </c>
    </row>
    <row r="375" ht="15.75" customHeight="1">
      <c r="B375" s="146" t="str">
        <f>PROD!B375</f>
        <v/>
      </c>
      <c r="C375" s="147" t="str">
        <f>IF('CONT. ESTOQUE'!$B375&lt;&gt;"",SUMIF(ENTRADAS!$C$7:$C$1000,'CONT. ESTOQUE'!$B375,ENTRADAS!$E$7:$E$1000),"")</f>
        <v/>
      </c>
      <c r="D375" s="147" t="str">
        <f>IF('CONT. ESTOQUE'!$B375&lt;&gt;"",SUMIF('SAÍDAS'!$C$7:$C$300,'CONT. ESTOQUE'!$B375,'SAÍDAS'!$H$7:$H$300),"")</f>
        <v/>
      </c>
      <c r="E375" s="147">
        <f>IFERROR('CONT. ESTOQUE'!$C375-'CONT. ESTOQUE'!$D375,"")</f>
        <v>0</v>
      </c>
      <c r="F375" s="147" t="str">
        <f>IFERROR(VLOOKUP('CONT. ESTOQUE'!$B375,PROD!$B$6:$G$1000,4,0),"")</f>
        <v/>
      </c>
      <c r="G375" s="147" t="str">
        <f>IF('CONT. ESTOQUE'!$B375&lt;&gt;"",IF('CONT. ESTOQUE'!$E375=0,"Sem Estoque",IF('CONT. ESTOQUE'!$E375&lt;'CONT. ESTOQUE'!$F375,"Estoque Perigoso","Estoque Confortável")),"")</f>
        <v/>
      </c>
      <c r="H375" s="148">
        <f>SUMIF('SAÍDAS'!$C$7:$C$300,'CONT. ESTOQUE'!$B375,'SAÍDAS'!$J$7:$J$300)</f>
        <v>0</v>
      </c>
      <c r="I375" s="148">
        <f>SUMIF(ENTRADAS!$C$8:$C$1000,'CONT. ESTOQUE'!$B375,ENTRADAS!$H$7:$H$1000)</f>
        <v>0</v>
      </c>
      <c r="J375" s="149">
        <f>'CONT. ESTOQUE'!$H375-'CONT. ESTOQUE'!$I375</f>
        <v>0</v>
      </c>
    </row>
    <row r="376" ht="15.75" customHeight="1">
      <c r="B376" s="146" t="str">
        <f>PROD!B376</f>
        <v/>
      </c>
      <c r="C376" s="147" t="str">
        <f>IF('CONT. ESTOQUE'!$B376&lt;&gt;"",SUMIF(ENTRADAS!$C$7:$C$1000,'CONT. ESTOQUE'!$B376,ENTRADAS!$E$7:$E$1000),"")</f>
        <v/>
      </c>
      <c r="D376" s="147" t="str">
        <f>IF('CONT. ESTOQUE'!$B376&lt;&gt;"",SUMIF('SAÍDAS'!$C$7:$C$300,'CONT. ESTOQUE'!$B376,'SAÍDAS'!$H$7:$H$300),"")</f>
        <v/>
      </c>
      <c r="E376" s="147">
        <f>IFERROR('CONT. ESTOQUE'!$C376-'CONT. ESTOQUE'!$D376,"")</f>
        <v>0</v>
      </c>
      <c r="F376" s="147" t="str">
        <f>IFERROR(VLOOKUP('CONT. ESTOQUE'!$B376,PROD!$B$6:$G$1000,4,0),"")</f>
        <v/>
      </c>
      <c r="G376" s="147" t="str">
        <f>IF('CONT. ESTOQUE'!$B376&lt;&gt;"",IF('CONT. ESTOQUE'!$E376=0,"Sem Estoque",IF('CONT. ESTOQUE'!$E376&lt;'CONT. ESTOQUE'!$F376,"Estoque Perigoso","Estoque Confortável")),"")</f>
        <v/>
      </c>
      <c r="H376" s="148">
        <f>SUMIF('SAÍDAS'!$C$7:$C$300,'CONT. ESTOQUE'!$B376,'SAÍDAS'!$J$7:$J$300)</f>
        <v>0</v>
      </c>
      <c r="I376" s="148">
        <f>SUMIF(ENTRADAS!$C$8:$C$1000,'CONT. ESTOQUE'!$B376,ENTRADAS!$H$7:$H$1000)</f>
        <v>0</v>
      </c>
      <c r="J376" s="149">
        <f>'CONT. ESTOQUE'!$H376-'CONT. ESTOQUE'!$I376</f>
        <v>0</v>
      </c>
    </row>
    <row r="377" ht="15.75" customHeight="1">
      <c r="B377" s="146" t="str">
        <f>PROD!B377</f>
        <v/>
      </c>
      <c r="C377" s="147" t="str">
        <f>IF('CONT. ESTOQUE'!$B377&lt;&gt;"",SUMIF(ENTRADAS!$C$7:$C$1000,'CONT. ESTOQUE'!$B377,ENTRADAS!$E$7:$E$1000),"")</f>
        <v/>
      </c>
      <c r="D377" s="147" t="str">
        <f>IF('CONT. ESTOQUE'!$B377&lt;&gt;"",SUMIF('SAÍDAS'!$C$7:$C$300,'CONT. ESTOQUE'!$B377,'SAÍDAS'!$H$7:$H$300),"")</f>
        <v/>
      </c>
      <c r="E377" s="147">
        <f>IFERROR('CONT. ESTOQUE'!$C377-'CONT. ESTOQUE'!$D377,"")</f>
        <v>0</v>
      </c>
      <c r="F377" s="147" t="str">
        <f>IFERROR(VLOOKUP('CONT. ESTOQUE'!$B377,PROD!$B$6:$G$1000,4,0),"")</f>
        <v/>
      </c>
      <c r="G377" s="147" t="str">
        <f>IF('CONT. ESTOQUE'!$B377&lt;&gt;"",IF('CONT. ESTOQUE'!$E377=0,"Sem Estoque",IF('CONT. ESTOQUE'!$E377&lt;'CONT. ESTOQUE'!$F377,"Estoque Perigoso","Estoque Confortável")),"")</f>
        <v/>
      </c>
      <c r="H377" s="148">
        <f>SUMIF('SAÍDAS'!$C$7:$C$300,'CONT. ESTOQUE'!$B377,'SAÍDAS'!$J$7:$J$300)</f>
        <v>0</v>
      </c>
      <c r="I377" s="148">
        <f>SUMIF(ENTRADAS!$C$8:$C$1000,'CONT. ESTOQUE'!$B377,ENTRADAS!$H$7:$H$1000)</f>
        <v>0</v>
      </c>
      <c r="J377" s="149">
        <f>'CONT. ESTOQUE'!$H377-'CONT. ESTOQUE'!$I377</f>
        <v>0</v>
      </c>
    </row>
    <row r="378" ht="15.75" customHeight="1">
      <c r="B378" s="146" t="str">
        <f>PROD!B378</f>
        <v/>
      </c>
      <c r="C378" s="147" t="str">
        <f>IF('CONT. ESTOQUE'!$B378&lt;&gt;"",SUMIF(ENTRADAS!$C$7:$C$1000,'CONT. ESTOQUE'!$B378,ENTRADAS!$E$7:$E$1000),"")</f>
        <v/>
      </c>
      <c r="D378" s="147" t="str">
        <f>IF('CONT. ESTOQUE'!$B378&lt;&gt;"",SUMIF('SAÍDAS'!$C$7:$C$300,'CONT. ESTOQUE'!$B378,'SAÍDAS'!$H$7:$H$300),"")</f>
        <v/>
      </c>
      <c r="E378" s="147">
        <f>IFERROR('CONT. ESTOQUE'!$C378-'CONT. ESTOQUE'!$D378,"")</f>
        <v>0</v>
      </c>
      <c r="F378" s="147" t="str">
        <f>IFERROR(VLOOKUP('CONT. ESTOQUE'!$B378,PROD!$B$6:$G$1000,4,0),"")</f>
        <v/>
      </c>
      <c r="G378" s="147" t="str">
        <f>IF('CONT. ESTOQUE'!$B378&lt;&gt;"",IF('CONT. ESTOQUE'!$E378=0,"Sem Estoque",IF('CONT. ESTOQUE'!$E378&lt;'CONT. ESTOQUE'!$F378,"Estoque Perigoso","Estoque Confortável")),"")</f>
        <v/>
      </c>
      <c r="H378" s="148">
        <f>SUMIF('SAÍDAS'!$C$7:$C$300,'CONT. ESTOQUE'!$B378,'SAÍDAS'!$J$7:$J$300)</f>
        <v>0</v>
      </c>
      <c r="I378" s="148">
        <f>SUMIF(ENTRADAS!$C$8:$C$1000,'CONT. ESTOQUE'!$B378,ENTRADAS!$H$7:$H$1000)</f>
        <v>0</v>
      </c>
      <c r="J378" s="149">
        <f>'CONT. ESTOQUE'!$H378-'CONT. ESTOQUE'!$I378</f>
        <v>0</v>
      </c>
    </row>
    <row r="379" ht="15.75" customHeight="1">
      <c r="B379" s="146" t="str">
        <f>PROD!B379</f>
        <v/>
      </c>
      <c r="C379" s="147" t="str">
        <f>IF('CONT. ESTOQUE'!$B379&lt;&gt;"",SUMIF(ENTRADAS!$C$7:$C$1000,'CONT. ESTOQUE'!$B379,ENTRADAS!$E$7:$E$1000),"")</f>
        <v/>
      </c>
      <c r="D379" s="147" t="str">
        <f>IF('CONT. ESTOQUE'!$B379&lt;&gt;"",SUMIF('SAÍDAS'!$C$7:$C$300,'CONT. ESTOQUE'!$B379,'SAÍDAS'!$H$7:$H$300),"")</f>
        <v/>
      </c>
      <c r="E379" s="147">
        <f>IFERROR('CONT. ESTOQUE'!$C379-'CONT. ESTOQUE'!$D379,"")</f>
        <v>0</v>
      </c>
      <c r="F379" s="147" t="str">
        <f>IFERROR(VLOOKUP('CONT. ESTOQUE'!$B379,PROD!$B$6:$G$1000,4,0),"")</f>
        <v/>
      </c>
      <c r="G379" s="147" t="str">
        <f>IF('CONT. ESTOQUE'!$B379&lt;&gt;"",IF('CONT. ESTOQUE'!$E379=0,"Sem Estoque",IF('CONT. ESTOQUE'!$E379&lt;'CONT. ESTOQUE'!$F379,"Estoque Perigoso","Estoque Confortável")),"")</f>
        <v/>
      </c>
      <c r="H379" s="148">
        <f>SUMIF('SAÍDAS'!$C$7:$C$300,'CONT. ESTOQUE'!$B379,'SAÍDAS'!$J$7:$J$300)</f>
        <v>0</v>
      </c>
      <c r="I379" s="148">
        <f>SUMIF(ENTRADAS!$C$8:$C$1000,'CONT. ESTOQUE'!$B379,ENTRADAS!$H$7:$H$1000)</f>
        <v>0</v>
      </c>
      <c r="J379" s="149">
        <f>'CONT. ESTOQUE'!$H379-'CONT. ESTOQUE'!$I379</f>
        <v>0</v>
      </c>
    </row>
    <row r="380" ht="15.75" customHeight="1">
      <c r="B380" s="146" t="str">
        <f>PROD!B380</f>
        <v/>
      </c>
      <c r="C380" s="147" t="str">
        <f>IF('CONT. ESTOQUE'!$B380&lt;&gt;"",SUMIF(ENTRADAS!$C$7:$C$1000,'CONT. ESTOQUE'!$B380,ENTRADAS!$E$7:$E$1000),"")</f>
        <v/>
      </c>
      <c r="D380" s="147" t="str">
        <f>IF('CONT. ESTOQUE'!$B380&lt;&gt;"",SUMIF('SAÍDAS'!$C$7:$C$300,'CONT. ESTOQUE'!$B380,'SAÍDAS'!$H$7:$H$300),"")</f>
        <v/>
      </c>
      <c r="E380" s="147">
        <f>IFERROR('CONT. ESTOQUE'!$C380-'CONT. ESTOQUE'!$D380,"")</f>
        <v>0</v>
      </c>
      <c r="F380" s="147" t="str">
        <f>IFERROR(VLOOKUP('CONT. ESTOQUE'!$B380,PROD!$B$6:$G$1000,4,0),"")</f>
        <v/>
      </c>
      <c r="G380" s="147" t="str">
        <f>IF('CONT. ESTOQUE'!$B380&lt;&gt;"",IF('CONT. ESTOQUE'!$E380=0,"Sem Estoque",IF('CONT. ESTOQUE'!$E380&lt;'CONT. ESTOQUE'!$F380,"Estoque Perigoso","Estoque Confortável")),"")</f>
        <v/>
      </c>
      <c r="H380" s="148">
        <f>SUMIF('SAÍDAS'!$C$7:$C$300,'CONT. ESTOQUE'!$B380,'SAÍDAS'!$J$7:$J$300)</f>
        <v>0</v>
      </c>
      <c r="I380" s="148">
        <f>SUMIF(ENTRADAS!$C$8:$C$1000,'CONT. ESTOQUE'!$B380,ENTRADAS!$H$7:$H$1000)</f>
        <v>0</v>
      </c>
      <c r="J380" s="149">
        <f>'CONT. ESTOQUE'!$H380-'CONT. ESTOQUE'!$I380</f>
        <v>0</v>
      </c>
    </row>
    <row r="381" ht="15.75" customHeight="1">
      <c r="B381" s="146" t="str">
        <f>PROD!B381</f>
        <v/>
      </c>
      <c r="C381" s="147" t="str">
        <f>IF('CONT. ESTOQUE'!$B381&lt;&gt;"",SUMIF(ENTRADAS!$C$7:$C$1000,'CONT. ESTOQUE'!$B381,ENTRADAS!$E$7:$E$1000),"")</f>
        <v/>
      </c>
      <c r="D381" s="147" t="str">
        <f>IF('CONT. ESTOQUE'!$B381&lt;&gt;"",SUMIF('SAÍDAS'!$C$7:$C$300,'CONT. ESTOQUE'!$B381,'SAÍDAS'!$H$7:$H$300),"")</f>
        <v/>
      </c>
      <c r="E381" s="147">
        <f>IFERROR('CONT. ESTOQUE'!$C381-'CONT. ESTOQUE'!$D381,"")</f>
        <v>0</v>
      </c>
      <c r="F381" s="147" t="str">
        <f>IFERROR(VLOOKUP('CONT. ESTOQUE'!$B381,PROD!$B$6:$G$1000,4,0),"")</f>
        <v/>
      </c>
      <c r="G381" s="147" t="str">
        <f>IF('CONT. ESTOQUE'!$B381&lt;&gt;"",IF('CONT. ESTOQUE'!$E381=0,"Sem Estoque",IF('CONT. ESTOQUE'!$E381&lt;'CONT. ESTOQUE'!$F381,"Estoque Perigoso","Estoque Confortável")),"")</f>
        <v/>
      </c>
      <c r="H381" s="148">
        <f>SUMIF('SAÍDAS'!$C$7:$C$300,'CONT. ESTOQUE'!$B381,'SAÍDAS'!$J$7:$J$300)</f>
        <v>0</v>
      </c>
      <c r="I381" s="148">
        <f>SUMIF(ENTRADAS!$C$8:$C$1000,'CONT. ESTOQUE'!$B381,ENTRADAS!$H$7:$H$1000)</f>
        <v>0</v>
      </c>
      <c r="J381" s="149">
        <f>'CONT. ESTOQUE'!$H381-'CONT. ESTOQUE'!$I381</f>
        <v>0</v>
      </c>
    </row>
    <row r="382" ht="15.75" customHeight="1">
      <c r="B382" s="146" t="str">
        <f>PROD!B382</f>
        <v/>
      </c>
      <c r="C382" s="147" t="str">
        <f>IF('CONT. ESTOQUE'!$B382&lt;&gt;"",SUMIF(ENTRADAS!$C$7:$C$1000,'CONT. ESTOQUE'!$B382,ENTRADAS!$E$7:$E$1000),"")</f>
        <v/>
      </c>
      <c r="D382" s="147" t="str">
        <f>IF('CONT. ESTOQUE'!$B382&lt;&gt;"",SUMIF('SAÍDAS'!$C$7:$C$300,'CONT. ESTOQUE'!$B382,'SAÍDAS'!$H$7:$H$300),"")</f>
        <v/>
      </c>
      <c r="E382" s="147">
        <f>IFERROR('CONT. ESTOQUE'!$C382-'CONT. ESTOQUE'!$D382,"")</f>
        <v>0</v>
      </c>
      <c r="F382" s="147" t="str">
        <f>IFERROR(VLOOKUP('CONT. ESTOQUE'!$B382,PROD!$B$6:$G$1000,4,0),"")</f>
        <v/>
      </c>
      <c r="G382" s="147" t="str">
        <f>IF('CONT. ESTOQUE'!$B382&lt;&gt;"",IF('CONT. ESTOQUE'!$E382=0,"Sem Estoque",IF('CONT. ESTOQUE'!$E382&lt;'CONT. ESTOQUE'!$F382,"Estoque Perigoso","Estoque Confortável")),"")</f>
        <v/>
      </c>
      <c r="H382" s="148">
        <f>SUMIF('SAÍDAS'!$C$7:$C$300,'CONT. ESTOQUE'!$B382,'SAÍDAS'!$J$7:$J$300)</f>
        <v>0</v>
      </c>
      <c r="I382" s="148">
        <f>SUMIF(ENTRADAS!$C$8:$C$1000,'CONT. ESTOQUE'!$B382,ENTRADAS!$H$7:$H$1000)</f>
        <v>0</v>
      </c>
      <c r="J382" s="149">
        <f>'CONT. ESTOQUE'!$H382-'CONT. ESTOQUE'!$I382</f>
        <v>0</v>
      </c>
    </row>
    <row r="383" ht="15.75" customHeight="1">
      <c r="B383" s="146" t="str">
        <f>PROD!B383</f>
        <v/>
      </c>
      <c r="C383" s="147" t="str">
        <f>IF('CONT. ESTOQUE'!$B383&lt;&gt;"",SUMIF(ENTRADAS!$C$7:$C$1000,'CONT. ESTOQUE'!$B383,ENTRADAS!$E$7:$E$1000),"")</f>
        <v/>
      </c>
      <c r="D383" s="147" t="str">
        <f>IF('CONT. ESTOQUE'!$B383&lt;&gt;"",SUMIF('SAÍDAS'!$C$7:$C$300,'CONT. ESTOQUE'!$B383,'SAÍDAS'!$H$7:$H$300),"")</f>
        <v/>
      </c>
      <c r="E383" s="147">
        <f>IFERROR('CONT. ESTOQUE'!$C383-'CONT. ESTOQUE'!$D383,"")</f>
        <v>0</v>
      </c>
      <c r="F383" s="147" t="str">
        <f>IFERROR(VLOOKUP('CONT. ESTOQUE'!$B383,PROD!$B$6:$G$1000,4,0),"")</f>
        <v/>
      </c>
      <c r="G383" s="147" t="str">
        <f>IF('CONT. ESTOQUE'!$B383&lt;&gt;"",IF('CONT. ESTOQUE'!$E383=0,"Sem Estoque",IF('CONT. ESTOQUE'!$E383&lt;'CONT. ESTOQUE'!$F383,"Estoque Perigoso","Estoque Confortável")),"")</f>
        <v/>
      </c>
      <c r="H383" s="148">
        <f>SUMIF('SAÍDAS'!$C$7:$C$300,'CONT. ESTOQUE'!$B383,'SAÍDAS'!$J$7:$J$300)</f>
        <v>0</v>
      </c>
      <c r="I383" s="148">
        <f>SUMIF(ENTRADAS!$C$8:$C$1000,'CONT. ESTOQUE'!$B383,ENTRADAS!$H$7:$H$1000)</f>
        <v>0</v>
      </c>
      <c r="J383" s="149">
        <f>'CONT. ESTOQUE'!$H383-'CONT. ESTOQUE'!$I383</f>
        <v>0</v>
      </c>
    </row>
    <row r="384" ht="15.75" customHeight="1">
      <c r="B384" s="146" t="str">
        <f>PROD!B384</f>
        <v/>
      </c>
      <c r="C384" s="147" t="str">
        <f>IF('CONT. ESTOQUE'!$B384&lt;&gt;"",SUMIF(ENTRADAS!$C$7:$C$1000,'CONT. ESTOQUE'!$B384,ENTRADAS!$E$7:$E$1000),"")</f>
        <v/>
      </c>
      <c r="D384" s="147" t="str">
        <f>IF('CONT. ESTOQUE'!$B384&lt;&gt;"",SUMIF('SAÍDAS'!$C$7:$C$300,'CONT. ESTOQUE'!$B384,'SAÍDAS'!$H$7:$H$300),"")</f>
        <v/>
      </c>
      <c r="E384" s="147">
        <f>IFERROR('CONT. ESTOQUE'!$C384-'CONT. ESTOQUE'!$D384,"")</f>
        <v>0</v>
      </c>
      <c r="F384" s="147" t="str">
        <f>IFERROR(VLOOKUP('CONT. ESTOQUE'!$B384,PROD!$B$6:$G$1000,4,0),"")</f>
        <v/>
      </c>
      <c r="G384" s="147" t="str">
        <f>IF('CONT. ESTOQUE'!$B384&lt;&gt;"",IF('CONT. ESTOQUE'!$E384=0,"Sem Estoque",IF('CONT. ESTOQUE'!$E384&lt;'CONT. ESTOQUE'!$F384,"Estoque Perigoso","Estoque Confortável")),"")</f>
        <v/>
      </c>
      <c r="H384" s="148">
        <f>SUMIF('SAÍDAS'!$C$7:$C$300,'CONT. ESTOQUE'!$B384,'SAÍDAS'!$J$7:$J$300)</f>
        <v>0</v>
      </c>
      <c r="I384" s="148">
        <f>SUMIF(ENTRADAS!$C$8:$C$1000,'CONT. ESTOQUE'!$B384,ENTRADAS!$H$7:$H$1000)</f>
        <v>0</v>
      </c>
      <c r="J384" s="149">
        <f>'CONT. ESTOQUE'!$H384-'CONT. ESTOQUE'!$I384</f>
        <v>0</v>
      </c>
    </row>
    <row r="385" ht="15.75" customHeight="1">
      <c r="B385" s="146" t="str">
        <f>PROD!B385</f>
        <v/>
      </c>
      <c r="C385" s="147" t="str">
        <f>IF('CONT. ESTOQUE'!$B385&lt;&gt;"",SUMIF(ENTRADAS!$C$7:$C$1000,'CONT. ESTOQUE'!$B385,ENTRADAS!$E$7:$E$1000),"")</f>
        <v/>
      </c>
      <c r="D385" s="147" t="str">
        <f>IF('CONT. ESTOQUE'!$B385&lt;&gt;"",SUMIF('SAÍDAS'!$C$7:$C$300,'CONT. ESTOQUE'!$B385,'SAÍDAS'!$H$7:$H$300),"")</f>
        <v/>
      </c>
      <c r="E385" s="147">
        <f>IFERROR('CONT. ESTOQUE'!$C385-'CONT. ESTOQUE'!$D385,"")</f>
        <v>0</v>
      </c>
      <c r="F385" s="147" t="str">
        <f>IFERROR(VLOOKUP('CONT. ESTOQUE'!$B385,PROD!$B$6:$G$1000,4,0),"")</f>
        <v/>
      </c>
      <c r="G385" s="147" t="str">
        <f>IF('CONT. ESTOQUE'!$B385&lt;&gt;"",IF('CONT. ESTOQUE'!$E385=0,"Sem Estoque",IF('CONT. ESTOQUE'!$E385&lt;'CONT. ESTOQUE'!$F385,"Estoque Perigoso","Estoque Confortável")),"")</f>
        <v/>
      </c>
      <c r="H385" s="148">
        <f>SUMIF('SAÍDAS'!$C$7:$C$300,'CONT. ESTOQUE'!$B385,'SAÍDAS'!$J$7:$J$300)</f>
        <v>0</v>
      </c>
      <c r="I385" s="148">
        <f>SUMIF(ENTRADAS!$C$8:$C$1000,'CONT. ESTOQUE'!$B385,ENTRADAS!$H$7:$H$1000)</f>
        <v>0</v>
      </c>
      <c r="J385" s="149">
        <f>'CONT. ESTOQUE'!$H385-'CONT. ESTOQUE'!$I385</f>
        <v>0</v>
      </c>
    </row>
    <row r="386" ht="15.75" customHeight="1">
      <c r="B386" s="146" t="str">
        <f>PROD!B386</f>
        <v/>
      </c>
      <c r="C386" s="147" t="str">
        <f>IF('CONT. ESTOQUE'!$B386&lt;&gt;"",SUMIF(ENTRADAS!$C$7:$C$1000,'CONT. ESTOQUE'!$B386,ENTRADAS!$E$7:$E$1000),"")</f>
        <v/>
      </c>
      <c r="D386" s="147" t="str">
        <f>IF('CONT. ESTOQUE'!$B386&lt;&gt;"",SUMIF('SAÍDAS'!$C$7:$C$300,'CONT. ESTOQUE'!$B386,'SAÍDAS'!$H$7:$H$300),"")</f>
        <v/>
      </c>
      <c r="E386" s="147">
        <f>IFERROR('CONT. ESTOQUE'!$C386-'CONT. ESTOQUE'!$D386,"")</f>
        <v>0</v>
      </c>
      <c r="F386" s="147" t="str">
        <f>IFERROR(VLOOKUP('CONT. ESTOQUE'!$B386,PROD!$B$6:$G$1000,4,0),"")</f>
        <v/>
      </c>
      <c r="G386" s="147" t="str">
        <f>IF('CONT. ESTOQUE'!$B386&lt;&gt;"",IF('CONT. ESTOQUE'!$E386=0,"Sem Estoque",IF('CONT. ESTOQUE'!$E386&lt;'CONT. ESTOQUE'!$F386,"Estoque Perigoso","Estoque Confortável")),"")</f>
        <v/>
      </c>
      <c r="H386" s="148">
        <f>SUMIF('SAÍDAS'!$C$7:$C$300,'CONT. ESTOQUE'!$B386,'SAÍDAS'!$J$7:$J$300)</f>
        <v>0</v>
      </c>
      <c r="I386" s="148">
        <f>SUMIF(ENTRADAS!$C$8:$C$1000,'CONT. ESTOQUE'!$B386,ENTRADAS!$H$7:$H$1000)</f>
        <v>0</v>
      </c>
      <c r="J386" s="149">
        <f>'CONT. ESTOQUE'!$H386-'CONT. ESTOQUE'!$I386</f>
        <v>0</v>
      </c>
    </row>
    <row r="387" ht="15.75" customHeight="1">
      <c r="B387" s="146" t="str">
        <f>PROD!B387</f>
        <v/>
      </c>
      <c r="C387" s="147" t="str">
        <f>IF('CONT. ESTOQUE'!$B387&lt;&gt;"",SUMIF(ENTRADAS!$C$7:$C$1000,'CONT. ESTOQUE'!$B387,ENTRADAS!$E$7:$E$1000),"")</f>
        <v/>
      </c>
      <c r="D387" s="147" t="str">
        <f>IF('CONT. ESTOQUE'!$B387&lt;&gt;"",SUMIF('SAÍDAS'!$C$7:$C$300,'CONT. ESTOQUE'!$B387,'SAÍDAS'!$H$7:$H$300),"")</f>
        <v/>
      </c>
      <c r="E387" s="147">
        <f>IFERROR('CONT. ESTOQUE'!$C387-'CONT. ESTOQUE'!$D387,"")</f>
        <v>0</v>
      </c>
      <c r="F387" s="147" t="str">
        <f>IFERROR(VLOOKUP('CONT. ESTOQUE'!$B387,PROD!$B$6:$G$1000,4,0),"")</f>
        <v/>
      </c>
      <c r="G387" s="147" t="str">
        <f>IF('CONT. ESTOQUE'!$B387&lt;&gt;"",IF('CONT. ESTOQUE'!$E387=0,"Sem Estoque",IF('CONT. ESTOQUE'!$E387&lt;'CONT. ESTOQUE'!$F387,"Estoque Perigoso","Estoque Confortável")),"")</f>
        <v/>
      </c>
      <c r="H387" s="148">
        <f>SUMIF('SAÍDAS'!$C$7:$C$300,'CONT. ESTOQUE'!$B387,'SAÍDAS'!$J$7:$J$300)</f>
        <v>0</v>
      </c>
      <c r="I387" s="148">
        <f>SUMIF(ENTRADAS!$C$8:$C$1000,'CONT. ESTOQUE'!$B387,ENTRADAS!$H$7:$H$1000)</f>
        <v>0</v>
      </c>
      <c r="J387" s="149">
        <f>'CONT. ESTOQUE'!$H387-'CONT. ESTOQUE'!$I387</f>
        <v>0</v>
      </c>
    </row>
    <row r="388" ht="15.75" customHeight="1">
      <c r="B388" s="146" t="str">
        <f>PROD!B388</f>
        <v/>
      </c>
      <c r="C388" s="147" t="str">
        <f>IF('CONT. ESTOQUE'!$B388&lt;&gt;"",SUMIF(ENTRADAS!$C$7:$C$1000,'CONT. ESTOQUE'!$B388,ENTRADAS!$E$7:$E$1000),"")</f>
        <v/>
      </c>
      <c r="D388" s="147" t="str">
        <f>IF('CONT. ESTOQUE'!$B388&lt;&gt;"",SUMIF('SAÍDAS'!$C$7:$C$300,'CONT. ESTOQUE'!$B388,'SAÍDAS'!$H$7:$H$300),"")</f>
        <v/>
      </c>
      <c r="E388" s="147">
        <f>IFERROR('CONT. ESTOQUE'!$C388-'CONT. ESTOQUE'!$D388,"")</f>
        <v>0</v>
      </c>
      <c r="F388" s="147" t="str">
        <f>IFERROR(VLOOKUP('CONT. ESTOQUE'!$B388,PROD!$B$6:$G$1000,4,0),"")</f>
        <v/>
      </c>
      <c r="G388" s="147" t="str">
        <f>IF('CONT. ESTOQUE'!$B388&lt;&gt;"",IF('CONT. ESTOQUE'!$E388=0,"Sem Estoque",IF('CONT. ESTOQUE'!$E388&lt;'CONT. ESTOQUE'!$F388,"Estoque Perigoso","Estoque Confortável")),"")</f>
        <v/>
      </c>
      <c r="H388" s="148">
        <f>SUMIF('SAÍDAS'!$C$7:$C$300,'CONT. ESTOQUE'!$B388,'SAÍDAS'!$J$7:$J$300)</f>
        <v>0</v>
      </c>
      <c r="I388" s="148">
        <f>SUMIF(ENTRADAS!$C$8:$C$1000,'CONT. ESTOQUE'!$B388,ENTRADAS!$H$7:$H$1000)</f>
        <v>0</v>
      </c>
      <c r="J388" s="149">
        <f>'CONT. ESTOQUE'!$H388-'CONT. ESTOQUE'!$I388</f>
        <v>0</v>
      </c>
    </row>
    <row r="389" ht="15.75" customHeight="1">
      <c r="B389" s="146" t="str">
        <f>PROD!B389</f>
        <v/>
      </c>
      <c r="C389" s="147" t="str">
        <f>IF('CONT. ESTOQUE'!$B389&lt;&gt;"",SUMIF(ENTRADAS!$C$7:$C$1000,'CONT. ESTOQUE'!$B389,ENTRADAS!$E$7:$E$1000),"")</f>
        <v/>
      </c>
      <c r="D389" s="147" t="str">
        <f>IF('CONT. ESTOQUE'!$B389&lt;&gt;"",SUMIF('SAÍDAS'!$C$7:$C$300,'CONT. ESTOQUE'!$B389,'SAÍDAS'!$H$7:$H$300),"")</f>
        <v/>
      </c>
      <c r="E389" s="147">
        <f>IFERROR('CONT. ESTOQUE'!$C389-'CONT. ESTOQUE'!$D389,"")</f>
        <v>0</v>
      </c>
      <c r="F389" s="147" t="str">
        <f>IFERROR(VLOOKUP('CONT. ESTOQUE'!$B389,PROD!$B$6:$G$1000,4,0),"")</f>
        <v/>
      </c>
      <c r="G389" s="147" t="str">
        <f>IF('CONT. ESTOQUE'!$B389&lt;&gt;"",IF('CONT. ESTOQUE'!$E389=0,"Sem Estoque",IF('CONT. ESTOQUE'!$E389&lt;'CONT. ESTOQUE'!$F389,"Estoque Perigoso","Estoque Confortável")),"")</f>
        <v/>
      </c>
      <c r="H389" s="148">
        <f>SUMIF('SAÍDAS'!$C$7:$C$300,'CONT. ESTOQUE'!$B389,'SAÍDAS'!$J$7:$J$300)</f>
        <v>0</v>
      </c>
      <c r="I389" s="148">
        <f>SUMIF(ENTRADAS!$C$8:$C$1000,'CONT. ESTOQUE'!$B389,ENTRADAS!$H$7:$H$1000)</f>
        <v>0</v>
      </c>
      <c r="J389" s="149">
        <f>'CONT. ESTOQUE'!$H389-'CONT. ESTOQUE'!$I389</f>
        <v>0</v>
      </c>
    </row>
    <row r="390" ht="15.75" customHeight="1">
      <c r="B390" s="146" t="str">
        <f>PROD!B390</f>
        <v/>
      </c>
      <c r="C390" s="147" t="str">
        <f>IF('CONT. ESTOQUE'!$B390&lt;&gt;"",SUMIF(ENTRADAS!$C$7:$C$1000,'CONT. ESTOQUE'!$B390,ENTRADAS!$E$7:$E$1000),"")</f>
        <v/>
      </c>
      <c r="D390" s="147" t="str">
        <f>IF('CONT. ESTOQUE'!$B390&lt;&gt;"",SUMIF('SAÍDAS'!$C$7:$C$300,'CONT. ESTOQUE'!$B390,'SAÍDAS'!$H$7:$H$300),"")</f>
        <v/>
      </c>
      <c r="E390" s="147">
        <f>IFERROR('CONT. ESTOQUE'!$C390-'CONT. ESTOQUE'!$D390,"")</f>
        <v>0</v>
      </c>
      <c r="F390" s="147" t="str">
        <f>IFERROR(VLOOKUP('CONT. ESTOQUE'!$B390,PROD!$B$6:$G$1000,4,0),"")</f>
        <v/>
      </c>
      <c r="G390" s="147" t="str">
        <f>IF('CONT. ESTOQUE'!$B390&lt;&gt;"",IF('CONT. ESTOQUE'!$E390=0,"Sem Estoque",IF('CONT. ESTOQUE'!$E390&lt;'CONT. ESTOQUE'!$F390,"Estoque Perigoso","Estoque Confortável")),"")</f>
        <v/>
      </c>
      <c r="H390" s="148">
        <f>SUMIF('SAÍDAS'!$C$7:$C$300,'CONT. ESTOQUE'!$B390,'SAÍDAS'!$J$7:$J$300)</f>
        <v>0</v>
      </c>
      <c r="I390" s="148">
        <f>SUMIF(ENTRADAS!$C$8:$C$1000,'CONT. ESTOQUE'!$B390,ENTRADAS!$H$7:$H$1000)</f>
        <v>0</v>
      </c>
      <c r="J390" s="149">
        <f>'CONT. ESTOQUE'!$H390-'CONT. ESTOQUE'!$I390</f>
        <v>0</v>
      </c>
    </row>
    <row r="391" ht="15.75" customHeight="1">
      <c r="B391" s="146" t="str">
        <f>PROD!B391</f>
        <v/>
      </c>
      <c r="C391" s="147" t="str">
        <f>IF('CONT. ESTOQUE'!$B391&lt;&gt;"",SUMIF(ENTRADAS!$C$7:$C$1000,'CONT. ESTOQUE'!$B391,ENTRADAS!$E$7:$E$1000),"")</f>
        <v/>
      </c>
      <c r="D391" s="147" t="str">
        <f>IF('CONT. ESTOQUE'!$B391&lt;&gt;"",SUMIF('SAÍDAS'!$C$7:$C$300,'CONT. ESTOQUE'!$B391,'SAÍDAS'!$H$7:$H$300),"")</f>
        <v/>
      </c>
      <c r="E391" s="147">
        <f>IFERROR('CONT. ESTOQUE'!$C391-'CONT. ESTOQUE'!$D391,"")</f>
        <v>0</v>
      </c>
      <c r="F391" s="147" t="str">
        <f>IFERROR(VLOOKUP('CONT. ESTOQUE'!$B391,PROD!$B$6:$G$1000,4,0),"")</f>
        <v/>
      </c>
      <c r="G391" s="147" t="str">
        <f>IF('CONT. ESTOQUE'!$B391&lt;&gt;"",IF('CONT. ESTOQUE'!$E391=0,"Sem Estoque",IF('CONT. ESTOQUE'!$E391&lt;'CONT. ESTOQUE'!$F391,"Estoque Perigoso","Estoque Confortável")),"")</f>
        <v/>
      </c>
      <c r="H391" s="148">
        <f>SUMIF('SAÍDAS'!$C$7:$C$300,'CONT. ESTOQUE'!$B391,'SAÍDAS'!$J$7:$J$300)</f>
        <v>0</v>
      </c>
      <c r="I391" s="148">
        <f>SUMIF(ENTRADAS!$C$8:$C$1000,'CONT. ESTOQUE'!$B391,ENTRADAS!$H$7:$H$1000)</f>
        <v>0</v>
      </c>
      <c r="J391" s="149">
        <f>'CONT. ESTOQUE'!$H391-'CONT. ESTOQUE'!$I391</f>
        <v>0</v>
      </c>
    </row>
    <row r="392" ht="15.75" customHeight="1">
      <c r="B392" s="146" t="str">
        <f>PROD!B392</f>
        <v/>
      </c>
      <c r="C392" s="147" t="str">
        <f>IF('CONT. ESTOQUE'!$B392&lt;&gt;"",SUMIF(ENTRADAS!$C$7:$C$1000,'CONT. ESTOQUE'!$B392,ENTRADAS!$E$7:$E$1000),"")</f>
        <v/>
      </c>
      <c r="D392" s="147" t="str">
        <f>IF('CONT. ESTOQUE'!$B392&lt;&gt;"",SUMIF('SAÍDAS'!$C$7:$C$300,'CONT. ESTOQUE'!$B392,'SAÍDAS'!$H$7:$H$300),"")</f>
        <v/>
      </c>
      <c r="E392" s="147">
        <f>IFERROR('CONT. ESTOQUE'!$C392-'CONT. ESTOQUE'!$D392,"")</f>
        <v>0</v>
      </c>
      <c r="F392" s="147" t="str">
        <f>IFERROR(VLOOKUP('CONT. ESTOQUE'!$B392,PROD!$B$6:$G$1000,4,0),"")</f>
        <v/>
      </c>
      <c r="G392" s="147" t="str">
        <f>IF('CONT. ESTOQUE'!$B392&lt;&gt;"",IF('CONT. ESTOQUE'!$E392=0,"Sem Estoque",IF('CONT. ESTOQUE'!$E392&lt;'CONT. ESTOQUE'!$F392,"Estoque Perigoso","Estoque Confortável")),"")</f>
        <v/>
      </c>
      <c r="H392" s="148">
        <f>SUMIF('SAÍDAS'!$C$7:$C$300,'CONT. ESTOQUE'!$B392,'SAÍDAS'!$J$7:$J$300)</f>
        <v>0</v>
      </c>
      <c r="I392" s="148">
        <f>SUMIF(ENTRADAS!$C$8:$C$1000,'CONT. ESTOQUE'!$B392,ENTRADAS!$H$7:$H$1000)</f>
        <v>0</v>
      </c>
      <c r="J392" s="149">
        <f>'CONT. ESTOQUE'!$H392-'CONT. ESTOQUE'!$I392</f>
        <v>0</v>
      </c>
    </row>
    <row r="393" ht="15.75" customHeight="1">
      <c r="B393" s="146" t="str">
        <f>PROD!B393</f>
        <v/>
      </c>
      <c r="C393" s="147" t="str">
        <f>IF('CONT. ESTOQUE'!$B393&lt;&gt;"",SUMIF(ENTRADAS!$C$7:$C$1000,'CONT. ESTOQUE'!$B393,ENTRADAS!$E$7:$E$1000),"")</f>
        <v/>
      </c>
      <c r="D393" s="147" t="str">
        <f>IF('CONT. ESTOQUE'!$B393&lt;&gt;"",SUMIF('SAÍDAS'!$C$7:$C$300,'CONT. ESTOQUE'!$B393,'SAÍDAS'!$H$7:$H$300),"")</f>
        <v/>
      </c>
      <c r="E393" s="147">
        <f>IFERROR('CONT. ESTOQUE'!$C393-'CONT. ESTOQUE'!$D393,"")</f>
        <v>0</v>
      </c>
      <c r="F393" s="147" t="str">
        <f>IFERROR(VLOOKUP('CONT. ESTOQUE'!$B393,PROD!$B$6:$G$1000,4,0),"")</f>
        <v/>
      </c>
      <c r="G393" s="147" t="str">
        <f>IF('CONT. ESTOQUE'!$B393&lt;&gt;"",IF('CONT. ESTOQUE'!$E393=0,"Sem Estoque",IF('CONT. ESTOQUE'!$E393&lt;'CONT. ESTOQUE'!$F393,"Estoque Perigoso","Estoque Confortável")),"")</f>
        <v/>
      </c>
      <c r="H393" s="148">
        <f>SUMIF('SAÍDAS'!$C$7:$C$300,'CONT. ESTOQUE'!$B393,'SAÍDAS'!$J$7:$J$300)</f>
        <v>0</v>
      </c>
      <c r="I393" s="148">
        <f>SUMIF(ENTRADAS!$C$8:$C$1000,'CONT. ESTOQUE'!$B393,ENTRADAS!$H$7:$H$1000)</f>
        <v>0</v>
      </c>
      <c r="J393" s="149">
        <f>'CONT. ESTOQUE'!$H393-'CONT. ESTOQUE'!$I393</f>
        <v>0</v>
      </c>
    </row>
    <row r="394" ht="15.75" customHeight="1">
      <c r="B394" s="146" t="str">
        <f>PROD!B394</f>
        <v/>
      </c>
      <c r="C394" s="147" t="str">
        <f>IF('CONT. ESTOQUE'!$B394&lt;&gt;"",SUMIF(ENTRADAS!$C$7:$C$1000,'CONT. ESTOQUE'!$B394,ENTRADAS!$E$7:$E$1000),"")</f>
        <v/>
      </c>
      <c r="D394" s="147" t="str">
        <f>IF('CONT. ESTOQUE'!$B394&lt;&gt;"",SUMIF('SAÍDAS'!$C$7:$C$300,'CONT. ESTOQUE'!$B394,'SAÍDAS'!$H$7:$H$300),"")</f>
        <v/>
      </c>
      <c r="E394" s="147">
        <f>IFERROR('CONT. ESTOQUE'!$C394-'CONT. ESTOQUE'!$D394,"")</f>
        <v>0</v>
      </c>
      <c r="F394" s="147" t="str">
        <f>IFERROR(VLOOKUP('CONT. ESTOQUE'!$B394,PROD!$B$6:$G$1000,4,0),"")</f>
        <v/>
      </c>
      <c r="G394" s="147" t="str">
        <f>IF('CONT. ESTOQUE'!$B394&lt;&gt;"",IF('CONT. ESTOQUE'!$E394=0,"Sem Estoque",IF('CONT. ESTOQUE'!$E394&lt;'CONT. ESTOQUE'!$F394,"Estoque Perigoso","Estoque Confortável")),"")</f>
        <v/>
      </c>
      <c r="H394" s="148">
        <f>SUMIF('SAÍDAS'!$C$7:$C$300,'CONT. ESTOQUE'!$B394,'SAÍDAS'!$J$7:$J$300)</f>
        <v>0</v>
      </c>
      <c r="I394" s="148">
        <f>SUMIF(ENTRADAS!$C$8:$C$1000,'CONT. ESTOQUE'!$B394,ENTRADAS!$H$7:$H$1000)</f>
        <v>0</v>
      </c>
      <c r="J394" s="149">
        <f>'CONT. ESTOQUE'!$H394-'CONT. ESTOQUE'!$I394</f>
        <v>0</v>
      </c>
    </row>
    <row r="395" ht="15.75" customHeight="1">
      <c r="B395" s="146" t="str">
        <f>PROD!B395</f>
        <v/>
      </c>
      <c r="C395" s="147" t="str">
        <f>IF('CONT. ESTOQUE'!$B395&lt;&gt;"",SUMIF(ENTRADAS!$C$7:$C$1000,'CONT. ESTOQUE'!$B395,ENTRADAS!$E$7:$E$1000),"")</f>
        <v/>
      </c>
      <c r="D395" s="147" t="str">
        <f>IF('CONT. ESTOQUE'!$B395&lt;&gt;"",SUMIF('SAÍDAS'!$C$7:$C$300,'CONT. ESTOQUE'!$B395,'SAÍDAS'!$H$7:$H$300),"")</f>
        <v/>
      </c>
      <c r="E395" s="147">
        <f>IFERROR('CONT. ESTOQUE'!$C395-'CONT. ESTOQUE'!$D395,"")</f>
        <v>0</v>
      </c>
      <c r="F395" s="147" t="str">
        <f>IFERROR(VLOOKUP('CONT. ESTOQUE'!$B395,PROD!$B$6:$G$1000,4,0),"")</f>
        <v/>
      </c>
      <c r="G395" s="147" t="str">
        <f>IF('CONT. ESTOQUE'!$B395&lt;&gt;"",IF('CONT. ESTOQUE'!$E395=0,"Sem Estoque",IF('CONT. ESTOQUE'!$E395&lt;'CONT. ESTOQUE'!$F395,"Estoque Perigoso","Estoque Confortável")),"")</f>
        <v/>
      </c>
      <c r="H395" s="148">
        <f>SUMIF('SAÍDAS'!$C$7:$C$300,'CONT. ESTOQUE'!$B395,'SAÍDAS'!$J$7:$J$300)</f>
        <v>0</v>
      </c>
      <c r="I395" s="148">
        <f>SUMIF(ENTRADAS!$C$8:$C$1000,'CONT. ESTOQUE'!$B395,ENTRADAS!$H$7:$H$1000)</f>
        <v>0</v>
      </c>
      <c r="J395" s="149">
        <f>'CONT. ESTOQUE'!$H395-'CONT. ESTOQUE'!$I395</f>
        <v>0</v>
      </c>
    </row>
    <row r="396" ht="15.75" customHeight="1">
      <c r="B396" s="146" t="str">
        <f>PROD!B396</f>
        <v/>
      </c>
      <c r="C396" s="147" t="str">
        <f>IF('CONT. ESTOQUE'!$B396&lt;&gt;"",SUMIF(ENTRADAS!$C$7:$C$1000,'CONT. ESTOQUE'!$B396,ENTRADAS!$E$7:$E$1000),"")</f>
        <v/>
      </c>
      <c r="D396" s="147" t="str">
        <f>IF('CONT. ESTOQUE'!$B396&lt;&gt;"",SUMIF('SAÍDAS'!$C$7:$C$300,'CONT. ESTOQUE'!$B396,'SAÍDAS'!$H$7:$H$300),"")</f>
        <v/>
      </c>
      <c r="E396" s="147">
        <f>IFERROR('CONT. ESTOQUE'!$C396-'CONT. ESTOQUE'!$D396,"")</f>
        <v>0</v>
      </c>
      <c r="F396" s="147" t="str">
        <f>IFERROR(VLOOKUP('CONT. ESTOQUE'!$B396,PROD!$B$6:$G$1000,4,0),"")</f>
        <v/>
      </c>
      <c r="G396" s="147" t="str">
        <f>IF('CONT. ESTOQUE'!$B396&lt;&gt;"",IF('CONT. ESTOQUE'!$E396=0,"Sem Estoque",IF('CONT. ESTOQUE'!$E396&lt;'CONT. ESTOQUE'!$F396,"Estoque Perigoso","Estoque Confortável")),"")</f>
        <v/>
      </c>
      <c r="H396" s="148">
        <f>SUMIF('SAÍDAS'!$C$7:$C$300,'CONT. ESTOQUE'!$B396,'SAÍDAS'!$J$7:$J$300)</f>
        <v>0</v>
      </c>
      <c r="I396" s="148">
        <f>SUMIF(ENTRADAS!$C$8:$C$1000,'CONT. ESTOQUE'!$B396,ENTRADAS!$H$7:$H$1000)</f>
        <v>0</v>
      </c>
      <c r="J396" s="149">
        <f>'CONT. ESTOQUE'!$H396-'CONT. ESTOQUE'!$I396</f>
        <v>0</v>
      </c>
    </row>
    <row r="397" ht="15.75" customHeight="1">
      <c r="B397" s="146" t="str">
        <f>PROD!B397</f>
        <v/>
      </c>
      <c r="C397" s="147" t="str">
        <f>IF('CONT. ESTOQUE'!$B397&lt;&gt;"",SUMIF(ENTRADAS!$C$7:$C$1000,'CONT. ESTOQUE'!$B397,ENTRADAS!$E$7:$E$1000),"")</f>
        <v/>
      </c>
      <c r="D397" s="147" t="str">
        <f>IF('CONT. ESTOQUE'!$B397&lt;&gt;"",SUMIF('SAÍDAS'!$C$7:$C$300,'CONT. ESTOQUE'!$B397,'SAÍDAS'!$H$7:$H$300),"")</f>
        <v/>
      </c>
      <c r="E397" s="147">
        <f>IFERROR('CONT. ESTOQUE'!$C397-'CONT. ESTOQUE'!$D397,"")</f>
        <v>0</v>
      </c>
      <c r="F397" s="147" t="str">
        <f>IFERROR(VLOOKUP('CONT. ESTOQUE'!$B397,PROD!$B$6:$G$1000,4,0),"")</f>
        <v/>
      </c>
      <c r="G397" s="147" t="str">
        <f>IF('CONT. ESTOQUE'!$B397&lt;&gt;"",IF('CONT. ESTOQUE'!$E397=0,"Sem Estoque",IF('CONT. ESTOQUE'!$E397&lt;'CONT. ESTOQUE'!$F397,"Estoque Perigoso","Estoque Confortável")),"")</f>
        <v/>
      </c>
      <c r="H397" s="148">
        <f>SUMIF('SAÍDAS'!$C$7:$C$300,'CONT. ESTOQUE'!$B397,'SAÍDAS'!$J$7:$J$300)</f>
        <v>0</v>
      </c>
      <c r="I397" s="148">
        <f>SUMIF(ENTRADAS!$C$8:$C$1000,'CONT. ESTOQUE'!$B397,ENTRADAS!$H$7:$H$1000)</f>
        <v>0</v>
      </c>
      <c r="J397" s="149">
        <f>'CONT. ESTOQUE'!$H397-'CONT. ESTOQUE'!$I397</f>
        <v>0</v>
      </c>
    </row>
    <row r="398" ht="15.75" customHeight="1">
      <c r="B398" s="146" t="str">
        <f>PROD!B398</f>
        <v/>
      </c>
      <c r="C398" s="147" t="str">
        <f>IF('CONT. ESTOQUE'!$B398&lt;&gt;"",SUMIF(ENTRADAS!$C$7:$C$1000,'CONT. ESTOQUE'!$B398,ENTRADAS!$E$7:$E$1000),"")</f>
        <v/>
      </c>
      <c r="D398" s="147" t="str">
        <f>IF('CONT. ESTOQUE'!$B398&lt;&gt;"",SUMIF('SAÍDAS'!$C$7:$C$300,'CONT. ESTOQUE'!$B398,'SAÍDAS'!$H$7:$H$300),"")</f>
        <v/>
      </c>
      <c r="E398" s="147">
        <f>IFERROR('CONT. ESTOQUE'!$C398-'CONT. ESTOQUE'!$D398,"")</f>
        <v>0</v>
      </c>
      <c r="F398" s="147" t="str">
        <f>IFERROR(VLOOKUP('CONT. ESTOQUE'!$B398,PROD!$B$6:$G$1000,4,0),"")</f>
        <v/>
      </c>
      <c r="G398" s="147" t="str">
        <f>IF('CONT. ESTOQUE'!$B398&lt;&gt;"",IF('CONT. ESTOQUE'!$E398=0,"Sem Estoque",IF('CONT. ESTOQUE'!$E398&lt;'CONT. ESTOQUE'!$F398,"Estoque Perigoso","Estoque Confortável")),"")</f>
        <v/>
      </c>
      <c r="H398" s="148">
        <f>SUMIF('SAÍDAS'!$C$7:$C$300,'CONT. ESTOQUE'!$B398,'SAÍDAS'!$J$7:$J$300)</f>
        <v>0</v>
      </c>
      <c r="I398" s="148">
        <f>SUMIF(ENTRADAS!$C$8:$C$1000,'CONT. ESTOQUE'!$B398,ENTRADAS!$H$7:$H$1000)</f>
        <v>0</v>
      </c>
      <c r="J398" s="149">
        <f>'CONT. ESTOQUE'!$H398-'CONT. ESTOQUE'!$I398</f>
        <v>0</v>
      </c>
    </row>
    <row r="399" ht="15.75" customHeight="1">
      <c r="B399" s="146" t="str">
        <f>PROD!B399</f>
        <v/>
      </c>
      <c r="C399" s="147" t="str">
        <f>IF('CONT. ESTOQUE'!$B399&lt;&gt;"",SUMIF(ENTRADAS!$C$7:$C$1000,'CONT. ESTOQUE'!$B399,ENTRADAS!$E$7:$E$1000),"")</f>
        <v/>
      </c>
      <c r="D399" s="147" t="str">
        <f>IF('CONT. ESTOQUE'!$B399&lt;&gt;"",SUMIF('SAÍDAS'!$C$7:$C$300,'CONT. ESTOQUE'!$B399,'SAÍDAS'!$H$7:$H$300),"")</f>
        <v/>
      </c>
      <c r="E399" s="147">
        <f>IFERROR('CONT. ESTOQUE'!$C399-'CONT. ESTOQUE'!$D399,"")</f>
        <v>0</v>
      </c>
      <c r="F399" s="147" t="str">
        <f>IFERROR(VLOOKUP('CONT. ESTOQUE'!$B399,PROD!$B$6:$G$1000,4,0),"")</f>
        <v/>
      </c>
      <c r="G399" s="147" t="str">
        <f>IF('CONT. ESTOQUE'!$B399&lt;&gt;"",IF('CONT. ESTOQUE'!$E399=0,"Sem Estoque",IF('CONT. ESTOQUE'!$E399&lt;'CONT. ESTOQUE'!$F399,"Estoque Perigoso","Estoque Confortável")),"")</f>
        <v/>
      </c>
      <c r="H399" s="148">
        <f>SUMIF('SAÍDAS'!$C$7:$C$300,'CONT. ESTOQUE'!$B399,'SAÍDAS'!$J$7:$J$300)</f>
        <v>0</v>
      </c>
      <c r="I399" s="148">
        <f>SUMIF(ENTRADAS!$C$8:$C$1000,'CONT. ESTOQUE'!$B399,ENTRADAS!$H$7:$H$1000)</f>
        <v>0</v>
      </c>
      <c r="J399" s="149">
        <f>'CONT. ESTOQUE'!$H399-'CONT. ESTOQUE'!$I399</f>
        <v>0</v>
      </c>
    </row>
    <row r="400" ht="15.75" customHeight="1">
      <c r="B400" s="146" t="str">
        <f>PROD!B400</f>
        <v/>
      </c>
      <c r="C400" s="147" t="str">
        <f>IF('CONT. ESTOQUE'!$B400&lt;&gt;"",SUMIF(ENTRADAS!$C$7:$C$1000,'CONT. ESTOQUE'!$B400,ENTRADAS!$E$7:$E$1000),"")</f>
        <v/>
      </c>
      <c r="D400" s="147" t="str">
        <f>IF('CONT. ESTOQUE'!$B400&lt;&gt;"",SUMIF('SAÍDAS'!$C$7:$C$300,'CONT. ESTOQUE'!$B400,'SAÍDAS'!$H$7:$H$300),"")</f>
        <v/>
      </c>
      <c r="E400" s="147">
        <f>IFERROR('CONT. ESTOQUE'!$C400-'CONT. ESTOQUE'!$D400,"")</f>
        <v>0</v>
      </c>
      <c r="F400" s="147" t="str">
        <f>IFERROR(VLOOKUP('CONT. ESTOQUE'!$B400,PROD!$B$6:$G$1000,4,0),"")</f>
        <v/>
      </c>
      <c r="G400" s="147" t="str">
        <f>IF('CONT. ESTOQUE'!$B400&lt;&gt;"",IF('CONT. ESTOQUE'!$E400=0,"Sem Estoque",IF('CONT. ESTOQUE'!$E400&lt;'CONT. ESTOQUE'!$F400,"Estoque Perigoso","Estoque Confortável")),"")</f>
        <v/>
      </c>
      <c r="H400" s="148">
        <f>SUMIF('SAÍDAS'!$C$7:$C$300,'CONT. ESTOQUE'!$B400,'SAÍDAS'!$J$7:$J$300)</f>
        <v>0</v>
      </c>
      <c r="I400" s="148">
        <f>SUMIF(ENTRADAS!$C$8:$C$1000,'CONT. ESTOQUE'!$B400,ENTRADAS!$H$7:$H$1000)</f>
        <v>0</v>
      </c>
      <c r="J400" s="149">
        <f>'CONT. ESTOQUE'!$H400-'CONT. ESTOQUE'!$I400</f>
        <v>0</v>
      </c>
    </row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4:E4"/>
  </mergeCells>
  <conditionalFormatting sqref="F4">
    <cfRule type="containsText" dxfId="5" priority="1" operator="containsText" text="Não">
      <formula>NOT(ISERROR(SEARCH(("Não"),(F4))))</formula>
    </cfRule>
  </conditionalFormatting>
  <conditionalFormatting sqref="F4">
    <cfRule type="containsText" dxfId="6" priority="2" operator="containsText" text="Sim">
      <formula>NOT(ISERROR(SEARCH(("Sim"),(F4))))</formula>
    </cfRule>
  </conditionalFormatting>
  <conditionalFormatting sqref="B7:J400">
    <cfRule type="expression" dxfId="7" priority="3">
      <formula>$G7 ="Estoque Confortável"</formula>
    </cfRule>
  </conditionalFormatting>
  <conditionalFormatting sqref="B7:J400">
    <cfRule type="expression" dxfId="8" priority="4">
      <formula>$G7="Sem Estoque"</formula>
    </cfRule>
  </conditionalFormatting>
  <conditionalFormatting sqref="B7:J400">
    <cfRule type="expression" dxfId="9" priority="5">
      <formula>$G7 = "Estoque Perigoso"</formula>
    </cfRule>
  </conditionalFormatting>
  <conditionalFormatting sqref="B11:J11">
    <cfRule type="expression" dxfId="10" priority="6">
      <formula>$G7 ="Sem Estoque"</formula>
    </cfRule>
  </conditionalFormatting>
  <dataValidations>
    <dataValidation type="custom" allowBlank="1" showInputMessage="1" showErrorMessage="1" prompt="ITEM JÁ EXISTE - O item que você tentou adicionar já foi adicionado anteriormente." sqref="B7:B400">
      <formula1>COUNTIF(INDIRECT("PRODUTO[Item]"),$B7)&lt;2</formula1>
    </dataValidation>
  </dataValidations>
  <hyperlinks>
    <hyperlink display="Dúvidas?" location="'Instruções'!A1" ref="L1"/>
  </hyperlinks>
  <printOptions/>
  <pageMargins bottom="0.787401575" footer="0.0" header="0.0" left="0.511811024" right="0.511811024" top="0.787401575"/>
  <pageSetup paperSize="9" orientation="portrait"/>
  <drawing r:id="rId1"/>
  <tableParts count="1">
    <tablePart r:id="rId3"/>
  </tableParts>
</worksheet>
</file>